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 defaultThemeVersion="124226"/>
  <bookViews>
    <workbookView xWindow="-120" yWindow="-120" windowWidth="29040" windowHeight="15840" activeTab="2"/>
  </bookViews>
  <sheets>
    <sheet name="Hoja1" sheetId="1" r:id="rId1"/>
    <sheet name="Hoja2" sheetId="2" r:id="rId2"/>
    <sheet name="cuadro publicar" sheetId="3" r:id="rId3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" i="3"/>
  <c r="Y5"/>
  <c r="CF18" i="2"/>
  <c r="CD18"/>
  <c r="CC18"/>
  <c r="CB18"/>
  <c r="BY18"/>
  <c r="BW18"/>
  <c r="BV18"/>
  <c r="BU18"/>
  <c r="BR18"/>
  <c r="BP18"/>
  <c r="BO18"/>
  <c r="BN18"/>
  <c r="CE17"/>
  <c r="CG17" s="1"/>
  <c r="BX17"/>
  <c r="BZ17" s="1"/>
  <c r="BQ17"/>
  <c r="BS17" s="1"/>
  <c r="CE16"/>
  <c r="CE18" s="1"/>
  <c r="BX16"/>
  <c r="BZ16" s="1"/>
  <c r="BS16"/>
  <c r="BQ16"/>
  <c r="BQ18" s="1"/>
  <c r="CF11"/>
  <c r="CD11"/>
  <c r="CC11"/>
  <c r="CB11"/>
  <c r="BY11"/>
  <c r="BW11"/>
  <c r="BV11"/>
  <c r="BU11"/>
  <c r="BR11"/>
  <c r="BP11"/>
  <c r="BO11"/>
  <c r="BN11"/>
  <c r="CG10"/>
  <c r="CE10"/>
  <c r="BX10"/>
  <c r="BZ10" s="1"/>
  <c r="BQ10"/>
  <c r="BS10" s="1"/>
  <c r="CE9"/>
  <c r="CG9" s="1"/>
  <c r="CG11" s="1"/>
  <c r="BX9"/>
  <c r="BZ9" s="1"/>
  <c r="BQ9"/>
  <c r="BS9" s="1"/>
  <c r="BS11" s="1"/>
  <c r="CF5"/>
  <c r="CD5"/>
  <c r="CC5"/>
  <c r="CB5"/>
  <c r="BY5"/>
  <c r="BW5"/>
  <c r="BV5"/>
  <c r="BU5"/>
  <c r="BR5"/>
  <c r="BP5"/>
  <c r="BO5"/>
  <c r="BN5"/>
  <c r="CE4"/>
  <c r="CG4" s="1"/>
  <c r="BX4"/>
  <c r="BZ4" s="1"/>
  <c r="BQ4"/>
  <c r="BS4" s="1"/>
  <c r="CE3"/>
  <c r="CG3" s="1"/>
  <c r="CG5" s="1"/>
  <c r="BX3"/>
  <c r="BX5" s="1"/>
  <c r="BQ3"/>
  <c r="BQ5" s="1"/>
  <c r="AH45" i="1"/>
  <c r="AG45"/>
  <c r="AE45"/>
  <c r="AD45"/>
  <c r="AH41"/>
  <c r="AH42" s="1"/>
  <c r="AG41"/>
  <c r="AG42" s="1"/>
  <c r="AE41"/>
  <c r="AE42" s="1"/>
  <c r="AD41"/>
  <c r="AD42" s="1"/>
  <c r="AH38"/>
  <c r="AG38"/>
  <c r="AE38"/>
  <c r="AD38"/>
  <c r="AH24"/>
  <c r="AH25" s="1"/>
  <c r="AG24"/>
  <c r="AG25" s="1"/>
  <c r="AE24"/>
  <c r="AE25" s="1"/>
  <c r="AD24"/>
  <c r="AD25" s="1"/>
  <c r="AH21"/>
  <c r="AG21"/>
  <c r="AE21"/>
  <c r="AD21"/>
  <c r="AH20"/>
  <c r="AG20"/>
  <c r="AE20"/>
  <c r="AD20"/>
  <c r="AH17"/>
  <c r="AG17"/>
  <c r="AE17"/>
  <c r="AD17"/>
  <c r="Y12" i="3" l="1"/>
  <c r="BZ11" i="2"/>
  <c r="BS18"/>
  <c r="CG12"/>
  <c r="BZ18"/>
  <c r="BX18"/>
  <c r="BZ3"/>
  <c r="BZ5" s="1"/>
  <c r="CG16"/>
  <c r="CG18" s="1"/>
  <c r="CG19" s="1"/>
  <c r="BX11"/>
  <c r="CE5"/>
  <c r="BQ11"/>
  <c r="CE11"/>
  <c r="BS3"/>
  <c r="BS5" s="1"/>
  <c r="AD46" i="1"/>
  <c r="AE46"/>
  <c r="AG46"/>
  <c r="AH46"/>
  <c r="BS19" i="2" l="1"/>
  <c r="BS12"/>
  <c r="BZ19"/>
  <c r="BZ12"/>
  <c r="W9" i="3" l="1"/>
  <c r="U9"/>
  <c r="W5"/>
  <c r="U5"/>
  <c r="W12" l="1"/>
  <c r="U12" l="1"/>
  <c r="BC4" i="2"/>
  <c r="BC3"/>
  <c r="BE3" s="1"/>
  <c r="BJ4"/>
  <c r="BL4" s="1"/>
  <c r="BJ3"/>
  <c r="BL3" s="1"/>
  <c r="BE4"/>
  <c r="BK18"/>
  <c r="BI18"/>
  <c r="BH18"/>
  <c r="BG18"/>
  <c r="BJ17"/>
  <c r="BL17" s="1"/>
  <c r="BJ16"/>
  <c r="BK11"/>
  <c r="BI11"/>
  <c r="BH11"/>
  <c r="BG11"/>
  <c r="BJ10"/>
  <c r="BL10" s="1"/>
  <c r="BJ9"/>
  <c r="BK5"/>
  <c r="BI5"/>
  <c r="BH5"/>
  <c r="BG5"/>
  <c r="BC17"/>
  <c r="BE17" s="1"/>
  <c r="BC16"/>
  <c r="BE16" s="1"/>
  <c r="BC10"/>
  <c r="BE10" s="1"/>
  <c r="BC9"/>
  <c r="BE9" s="1"/>
  <c r="Q9" i="3" s="1"/>
  <c r="BD18" i="2"/>
  <c r="BB18"/>
  <c r="BA18"/>
  <c r="AZ18"/>
  <c r="BD11"/>
  <c r="BB11"/>
  <c r="BA11"/>
  <c r="AZ11"/>
  <c r="BD5"/>
  <c r="BB5"/>
  <c r="BA5"/>
  <c r="AZ5"/>
  <c r="V45" i="1"/>
  <c r="V46" s="1"/>
  <c r="V41"/>
  <c r="V42" s="1"/>
  <c r="V38"/>
  <c r="BE11" i="2" l="1"/>
  <c r="BC5"/>
  <c r="BE5"/>
  <c r="BL5"/>
  <c r="S5" i="3" s="1"/>
  <c r="BJ5" i="2"/>
  <c r="BJ11"/>
  <c r="BJ18"/>
  <c r="BL9"/>
  <c r="BL16"/>
  <c r="BL18" s="1"/>
  <c r="BC18"/>
  <c r="BC11"/>
  <c r="BE18"/>
  <c r="AW18"/>
  <c r="AU18"/>
  <c r="AT18"/>
  <c r="AS18"/>
  <c r="AV17"/>
  <c r="AX17" s="1"/>
  <c r="AV16"/>
  <c r="AW11"/>
  <c r="AU11"/>
  <c r="AT11"/>
  <c r="AS11"/>
  <c r="AV10"/>
  <c r="AX10" s="1"/>
  <c r="AV9"/>
  <c r="AV11" s="1"/>
  <c r="AW5"/>
  <c r="AU5"/>
  <c r="AT5"/>
  <c r="AS5"/>
  <c r="AV4"/>
  <c r="AX4" s="1"/>
  <c r="AV3"/>
  <c r="BL11" l="1"/>
  <c r="S9" i="3"/>
  <c r="S12" s="1"/>
  <c r="BE12" i="2"/>
  <c r="Q5" i="3"/>
  <c r="Q12" s="1"/>
  <c r="BL19" i="2"/>
  <c r="BE19"/>
  <c r="BL12"/>
  <c r="AV18"/>
  <c r="AX9"/>
  <c r="AV5"/>
  <c r="AX3"/>
  <c r="AX5" s="1"/>
  <c r="O5" i="3" s="1"/>
  <c r="AX16" i="2"/>
  <c r="AX18" s="1"/>
  <c r="V24" i="1"/>
  <c r="V20"/>
  <c r="V17"/>
  <c r="S45"/>
  <c r="S41"/>
  <c r="S38"/>
  <c r="S42" s="1"/>
  <c r="S24"/>
  <c r="S20"/>
  <c r="S17"/>
  <c r="U45"/>
  <c r="U41"/>
  <c r="U38"/>
  <c r="U24"/>
  <c r="U20"/>
  <c r="U17"/>
  <c r="S46" l="1"/>
  <c r="AX11" i="2"/>
  <c r="O9" i="3"/>
  <c r="O12" s="1"/>
  <c r="V21" i="1"/>
  <c r="V25" s="1"/>
  <c r="AX12" i="2"/>
  <c r="AX19"/>
  <c r="U42" i="1"/>
  <c r="U46" s="1"/>
  <c r="S21"/>
  <c r="S25" s="1"/>
  <c r="U21"/>
  <c r="U25" s="1"/>
  <c r="P45"/>
  <c r="P41"/>
  <c r="P38"/>
  <c r="P24"/>
  <c r="P20"/>
  <c r="P17"/>
  <c r="P42" l="1"/>
  <c r="P46" s="1"/>
  <c r="P21"/>
  <c r="P25" s="1"/>
  <c r="K12" i="3" l="1"/>
  <c r="AP18" i="2"/>
  <c r="AN18"/>
  <c r="AM18"/>
  <c r="AL18"/>
  <c r="AO17"/>
  <c r="AQ17" s="1"/>
  <c r="AO16"/>
  <c r="AP11"/>
  <c r="AN11"/>
  <c r="AM11"/>
  <c r="AL11"/>
  <c r="AO10"/>
  <c r="AQ10" s="1"/>
  <c r="AO9"/>
  <c r="AA10"/>
  <c r="AP5"/>
  <c r="AN5"/>
  <c r="AM5"/>
  <c r="AL5"/>
  <c r="AO4"/>
  <c r="AQ4" s="1"/>
  <c r="AO3"/>
  <c r="AI18"/>
  <c r="AG18"/>
  <c r="AF18"/>
  <c r="AE18"/>
  <c r="AH17"/>
  <c r="AJ17" s="1"/>
  <c r="AH16"/>
  <c r="AH18" s="1"/>
  <c r="AI11"/>
  <c r="AG11"/>
  <c r="AF11"/>
  <c r="AE11"/>
  <c r="AH10"/>
  <c r="AJ10" s="1"/>
  <c r="AH9"/>
  <c r="AI5"/>
  <c r="AG5"/>
  <c r="AF5"/>
  <c r="AE5"/>
  <c r="AH4"/>
  <c r="AJ4" s="1"/>
  <c r="AH3"/>
  <c r="AH5" s="1"/>
  <c r="R45" i="1"/>
  <c r="R41"/>
  <c r="R38"/>
  <c r="R24"/>
  <c r="R20"/>
  <c r="R17"/>
  <c r="O45"/>
  <c r="O41"/>
  <c r="O38"/>
  <c r="O24"/>
  <c r="O20"/>
  <c r="O17"/>
  <c r="I12" i="3"/>
  <c r="G12"/>
  <c r="C12"/>
  <c r="AB18" i="2"/>
  <c r="Z18"/>
  <c r="Y18"/>
  <c r="X18"/>
  <c r="AA17"/>
  <c r="AC17" s="1"/>
  <c r="AA16"/>
  <c r="AB11"/>
  <c r="Z11"/>
  <c r="Y11"/>
  <c r="X11"/>
  <c r="AC10"/>
  <c r="AA9"/>
  <c r="AB5"/>
  <c r="Z5"/>
  <c r="Y5"/>
  <c r="X5"/>
  <c r="AA4"/>
  <c r="AA3"/>
  <c r="AC3" s="1"/>
  <c r="U18"/>
  <c r="S18"/>
  <c r="R18"/>
  <c r="Q18"/>
  <c r="T17"/>
  <c r="V17" s="1"/>
  <c r="T16"/>
  <c r="V16" s="1"/>
  <c r="V18" s="1"/>
  <c r="U11"/>
  <c r="S11"/>
  <c r="R11"/>
  <c r="Q11"/>
  <c r="T10"/>
  <c r="T9"/>
  <c r="V9" s="1"/>
  <c r="U5"/>
  <c r="S5"/>
  <c r="R5"/>
  <c r="Q5"/>
  <c r="T3"/>
  <c r="V3" s="1"/>
  <c r="T4"/>
  <c r="V4" s="1"/>
  <c r="E12" i="3"/>
  <c r="N18" i="2"/>
  <c r="L18"/>
  <c r="K18"/>
  <c r="J18"/>
  <c r="M17"/>
  <c r="O17" s="1"/>
  <c r="M16"/>
  <c r="N11"/>
  <c r="L11"/>
  <c r="K11"/>
  <c r="J11"/>
  <c r="M10"/>
  <c r="O10" s="1"/>
  <c r="M9"/>
  <c r="O9" s="1"/>
  <c r="J5"/>
  <c r="K5"/>
  <c r="L5"/>
  <c r="N5"/>
  <c r="M4"/>
  <c r="O4" s="1"/>
  <c r="M3"/>
  <c r="G18"/>
  <c r="F17"/>
  <c r="H17" s="1"/>
  <c r="F16"/>
  <c r="H16" s="1"/>
  <c r="E18"/>
  <c r="D18"/>
  <c r="C18"/>
  <c r="G10"/>
  <c r="G11" s="1"/>
  <c r="G5"/>
  <c r="D5"/>
  <c r="E5"/>
  <c r="F10"/>
  <c r="H10" s="1"/>
  <c r="F9"/>
  <c r="E11"/>
  <c r="D11"/>
  <c r="C11"/>
  <c r="F4"/>
  <c r="H4"/>
  <c r="F3"/>
  <c r="H3" s="1"/>
  <c r="H5" s="1"/>
  <c r="C5"/>
  <c r="F5" l="1"/>
  <c r="T11"/>
  <c r="O42" i="1"/>
  <c r="O46" s="1"/>
  <c r="T5" i="2"/>
  <c r="V10"/>
  <c r="V11" s="1"/>
  <c r="T18"/>
  <c r="AA11"/>
  <c r="O21" i="1"/>
  <c r="O25" s="1"/>
  <c r="R42"/>
  <c r="R46" s="1"/>
  <c r="AO18" i="2"/>
  <c r="AO11"/>
  <c r="AQ9"/>
  <c r="M9" i="3" s="1"/>
  <c r="AQ16" i="2"/>
  <c r="AQ18" s="1"/>
  <c r="AH11"/>
  <c r="AJ9"/>
  <c r="AJ11" s="1"/>
  <c r="AO5"/>
  <c r="AQ3"/>
  <c r="AQ5" s="1"/>
  <c r="M5" i="3" s="1"/>
  <c r="AJ3" i="2"/>
  <c r="AJ5" s="1"/>
  <c r="AJ16"/>
  <c r="AJ18" s="1"/>
  <c r="R21" i="1"/>
  <c r="R25" s="1"/>
  <c r="AA18" i="2"/>
  <c r="AC9"/>
  <c r="AC11" s="1"/>
  <c r="AA5"/>
  <c r="AC4"/>
  <c r="AC5" s="1"/>
  <c r="AC16"/>
  <c r="AC18" s="1"/>
  <c r="V5"/>
  <c r="F18"/>
  <c r="M5"/>
  <c r="F11"/>
  <c r="H18"/>
  <c r="H19"/>
  <c r="H9"/>
  <c r="H11" s="1"/>
  <c r="O3"/>
  <c r="O5" s="1"/>
  <c r="M18"/>
  <c r="O16"/>
  <c r="O18" s="1"/>
  <c r="M11"/>
  <c r="O11"/>
  <c r="M12" i="3" l="1"/>
  <c r="AQ19" i="2"/>
  <c r="AQ12"/>
  <c r="AQ11"/>
  <c r="AJ12"/>
  <c r="AJ19"/>
  <c r="AC12"/>
  <c r="AC19"/>
  <c r="V12"/>
  <c r="V19"/>
  <c r="O12"/>
  <c r="O19"/>
  <c r="H12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8">
    <s v="ThisWorkbookDataModel"/>
    <s v="[CA_DP_LONG].[CONS].&amp;[S]"/>
    <s v="[CA_DP_LONG].[CL_SPA].&amp;[AGIB]"/>
    <s v="Except([CA_DP_LONG].[ECO_CLo_2].[All].Children,[CA_DP_LONG].[ECO_CLo_2].[65])"/>
    <s v="[CA_DP_LONG].[ECO_CLF].[All]"/>
    <s v="[CA_DP_LONG].[ECO_CLE_1].&amp;[6]"/>
    <s v="[CA_DP_LONG].[ECO_FONS_S_N].&amp;[S]"/>
    <s v="[Measures].[SUM_CR_ORD]"/>
    <s v="[CA_DP_LONG].[REF_PERIOD].&amp;[2.023E3]"/>
    <s v="[CA_DP_LONG].[REF_PERIOD_M].&amp;[9.9E1]"/>
    <s v="[CA_DP_LONG].[CL_SPA].&amp;[SSIB]"/>
    <s v="[CA_DP_LONG].[ECO_FONS_S_N].&amp;[N]"/>
    <s v="[CA_DP_LONG].[CL_SPA].&amp;[ATIB]"/>
    <s v="[CA_IN_LONG].[CONS].&amp;[S]"/>
    <s v="[CA_IN_LONG].[ECO_CLE_1].&amp;[7]"/>
    <s v="Except([CA_IN_LONG].[ECO_CLO_2].[All].Children,[CA_IN_LONG].[ECO_CLO_2].&amp;[65])"/>
    <s v="[CA_IN_LONG].[REF_PERIOD].&amp;[2.023E3]"/>
    <s v="[CA_IN_LONG].[REF_PERIOD_M].&amp;[9.9E1]"/>
    <s v="[Measures].[SUM_CON_LIQ]"/>
    <s v="[CA_IN_LONG].[CL_SPA].&amp;[AGIB]"/>
    <s v="[CA_IN_LONG].[FONSSN].&amp;[S]"/>
    <s v="[CA_DP_LONG].[CONS].&amp;[N]"/>
    <s v="[CA_DP_LONG].[CL_SPA].[All]"/>
    <s v="[CA_DP_LONG].[ECO_CLE_1].&amp;[7]"/>
    <s v="[CA_DP_LONG].[REF_PERIOD].&amp;[2.022E3]"/>
    <s v="[CA_IN_LONG].[ECO_CLE_2].&amp;[70]"/>
    <s v="[CA_IN_LONG].[REF_PERIOD].&amp;[2.022E3]"/>
    <s v="[CA_IN_LONG].[ECO_CLE_2].&amp;[79]"/>
  </metadataStrings>
  <mdxMetadata count="11">
    <mdx n="0" f="v">
      <t c="9" fi="0">
        <n x="1"/>
        <n x="2"/>
        <n x="3" s="1"/>
        <n x="4"/>
        <n x="5"/>
        <n x="6"/>
        <n x="7"/>
        <n x="8"/>
        <n x="9"/>
      </t>
    </mdx>
    <mdx n="0" f="v">
      <t c="9" fi="0">
        <n x="1"/>
        <n x="10"/>
        <n x="3" s="1"/>
        <n x="4"/>
        <n x="5"/>
        <n x="6"/>
        <n x="7"/>
        <n x="8"/>
        <n x="9"/>
      </t>
    </mdx>
    <mdx n="0" f="v">
      <t c="9" fi="0">
        <n x="1"/>
        <n x="2"/>
        <n x="3" s="1"/>
        <n x="4"/>
        <n x="5"/>
        <n x="11"/>
        <n x="7"/>
        <n x="8"/>
        <n x="9"/>
      </t>
    </mdx>
    <mdx n="0" f="v">
      <t c="9" fi="0">
        <n x="1"/>
        <n x="12"/>
        <n x="3" s="1"/>
        <n x="4"/>
        <n x="5"/>
        <n x="11"/>
        <n x="7"/>
        <n x="8"/>
        <n x="9"/>
      </t>
    </mdx>
    <mdx n="0" f="v">
      <t c="9" fi="0">
        <n x="1"/>
        <n x="10"/>
        <n x="3" s="1"/>
        <n x="4"/>
        <n x="5"/>
        <n x="11"/>
        <n x="7"/>
        <n x="8"/>
        <n x="9"/>
      </t>
    </mdx>
    <mdx n="0" f="v">
      <t c="8" fi="0">
        <n x="13"/>
        <n x="14"/>
        <n x="15" s="1"/>
        <n x="16"/>
        <n x="17"/>
        <n x="18"/>
        <n x="19"/>
        <n x="20"/>
      </t>
    </mdx>
    <mdx n="0" f="v">
      <t c="9" fi="0">
        <n x="21"/>
        <n x="22"/>
        <n x="3" s="1"/>
        <n x="4"/>
        <n x="23"/>
        <n x="6"/>
        <n x="7"/>
        <n x="8"/>
        <n x="9"/>
      </t>
    </mdx>
    <mdx n="0" f="v">
      <t c="9" fi="0">
        <n x="21"/>
        <n x="22"/>
        <n x="3" s="1"/>
        <n x="4"/>
        <n x="23"/>
        <n x="11"/>
        <n x="7"/>
        <n x="24"/>
        <n x="9"/>
      </t>
    </mdx>
    <mdx n="0" f="v">
      <t c="6" fi="0">
        <n x="13"/>
        <n x="25"/>
        <n x="15" s="1"/>
        <n x="26"/>
        <n x="17"/>
        <n x="18"/>
      </t>
    </mdx>
    <mdx n="0" f="v">
      <t c="6" fi="0">
        <n x="13"/>
        <n x="25"/>
        <n x="15" s="1"/>
        <n x="16"/>
        <n x="17"/>
        <n x="18"/>
      </t>
    </mdx>
    <mdx n="0" f="v">
      <t c="6" fi="0">
        <n x="13"/>
        <n x="27"/>
        <n x="15" s="1"/>
        <n x="16"/>
        <n x="17"/>
        <n x="18"/>
      </t>
    </mdx>
  </mdxMetadata>
  <valueMetadata count="1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</valueMetadata>
</metadata>
</file>

<file path=xl/sharedStrings.xml><?xml version="1.0" encoding="utf-8"?>
<sst xmlns="http://schemas.openxmlformats.org/spreadsheetml/2006/main" count="611" uniqueCount="141">
  <si>
    <t>Capítulos de gastos</t>
  </si>
  <si>
    <t>Obligaciones</t>
  </si>
  <si>
    <t xml:space="preserve">Reconocidas </t>
  </si>
  <si>
    <t>Reconocidas</t>
  </si>
  <si>
    <t>Depurado</t>
  </si>
  <si>
    <t>IFL y PAC</t>
  </si>
  <si>
    <t xml:space="preserve">  1 . Gastos de Personal </t>
  </si>
  <si>
    <t xml:space="preserve">  2 . Gastos Corrientes en Bienes y Servicios </t>
  </si>
  <si>
    <t xml:space="preserve">  4 . Transferencias Corrientes </t>
  </si>
  <si>
    <t xml:space="preserve">  5 . Fondo de contingencia </t>
  </si>
  <si>
    <t>  Operaciones Corrientes  (B)</t>
  </si>
  <si>
    <t xml:space="preserve">  6 . Inversiones Reales </t>
  </si>
  <si>
    <t xml:space="preserve">  7 . Transferencias de Capital </t>
  </si>
  <si>
    <t>  Operaciones de Capital  (D)</t>
  </si>
  <si>
    <t>  Operaciones no financieras  (F)</t>
  </si>
  <si>
    <t xml:space="preserve">  9 . Pasivos Financieros </t>
  </si>
  <si>
    <t>  Operaciones financieras</t>
  </si>
  <si>
    <t xml:space="preserve">  Total Gastos </t>
  </si>
  <si>
    <t>Ingresos y Gastos por capítulos. Datos consolidados.</t>
  </si>
  <si>
    <t xml:space="preserve">Comunidad Autónoma de las Illes Balears </t>
  </si>
  <si>
    <t>miles de euros   </t>
  </si>
  <si>
    <t>Capítulos de ingresos</t>
  </si>
  <si>
    <t>Derechos</t>
  </si>
  <si>
    <t xml:space="preserve">Reconocidos </t>
  </si>
  <si>
    <t>Reconocidos</t>
  </si>
  <si>
    <t xml:space="preserve">  1 . Impuestos Directos </t>
  </si>
  <si>
    <t xml:space="preserve">  2 . Impuestos Indirectos </t>
  </si>
  <si>
    <t xml:space="preserve">  3 . Tasas, Precios Públicos y Otros Ingresos </t>
  </si>
  <si>
    <t xml:space="preserve">  5 . Ingresos Patrimoniales </t>
  </si>
  <si>
    <t>  Operaciones Corrientes  (A)</t>
  </si>
  <si>
    <t xml:space="preserve">  6 . Enajenación de Inversiones Reales </t>
  </si>
  <si>
    <t>  Operaciones de Capital  (C)</t>
  </si>
  <si>
    <t>  Operaciones no financieras  (E)</t>
  </si>
  <si>
    <t xml:space="preserve">  Total Ingresos </t>
  </si>
  <si>
    <t>Despeses</t>
  </si>
  <si>
    <t>AGIB</t>
  </si>
  <si>
    <t>ATIB</t>
  </si>
  <si>
    <t>SSIB</t>
  </si>
  <si>
    <t>Obligacions reconegudes PG 2012</t>
  </si>
  <si>
    <t>Total</t>
  </si>
  <si>
    <t>Ingressos</t>
  </si>
  <si>
    <t>Inversions reals</t>
  </si>
  <si>
    <t>Transferències de capital</t>
  </si>
  <si>
    <t>Drets reconeguts nets PG 2012</t>
  </si>
  <si>
    <t>TTII</t>
  </si>
  <si>
    <t>Consolidat</t>
  </si>
  <si>
    <r>
      <t>  8 . Activos Financieros   </t>
    </r>
    <r>
      <rPr>
        <b/>
        <sz val="10"/>
        <color indexed="63"/>
        <rFont val="LegacySanITCBoo"/>
        <family val="2"/>
      </rPr>
      <t>(G)</t>
    </r>
  </si>
  <si>
    <r>
      <t>  3 . Gastos Financieros   </t>
    </r>
    <r>
      <rPr>
        <b/>
        <sz val="10"/>
        <color indexed="63"/>
        <rFont val="LegacySanITCBoo"/>
        <family val="2"/>
      </rPr>
      <t>(H)</t>
    </r>
  </si>
  <si>
    <r>
      <t>  8 . Activos Financieros   </t>
    </r>
    <r>
      <rPr>
        <b/>
        <sz val="10"/>
        <color indexed="63"/>
        <rFont val="LegacySanITCBoo"/>
        <family val="2"/>
      </rPr>
      <t>(I)</t>
    </r>
  </si>
  <si>
    <t xml:space="preserve">Total inversions reals </t>
  </si>
  <si>
    <t>Total  transferències de capital afectades a despeses</t>
  </si>
  <si>
    <t>Grau de finançament inversions amb transferencies de capital afectades (subvencions finalistes)</t>
  </si>
  <si>
    <t>Grau de finançament inversions amb subvencions finalistes</t>
  </si>
  <si>
    <t>2013</t>
  </si>
  <si>
    <t>2012</t>
  </si>
  <si>
    <t>- amb finançament afectat (1)</t>
  </si>
  <si>
    <t>- fora finançament afectat (2)</t>
  </si>
  <si>
    <t>Total (3)</t>
  </si>
  <si>
    <t>- afectades a  despeses (4)</t>
  </si>
  <si>
    <t>- no afectades (5)</t>
  </si>
  <si>
    <t>Total (6)</t>
  </si>
  <si>
    <t>- del Estado (7)</t>
  </si>
  <si>
    <t>- del exterior (8)</t>
  </si>
  <si>
    <t>Total (9)</t>
  </si>
  <si>
    <t>Ratio inversió real total/total transferències de capital afectades (3)/(4)</t>
  </si>
  <si>
    <t>Ratio inversión total/total transferèncias de capital del Estado/UE (3)/(9)</t>
  </si>
  <si>
    <t>Obligacions reconegudes PG 2013</t>
  </si>
  <si>
    <t>Drets reconeguts nets PG 2013</t>
  </si>
  <si>
    <t>Obligaciones reconocidas PG 2013 (datos cuenta general)</t>
  </si>
  <si>
    <t>Derechos reconocidos netos PG 2013 (datos cuenta general)</t>
  </si>
  <si>
    <t>Liquidación Presupuestos de las Comunidades Autónomas</t>
  </si>
  <si>
    <t>2014</t>
  </si>
  <si>
    <t>Obligaciones reconocidas PG 2014 (datos cuenta general)</t>
  </si>
  <si>
    <t>Derechos reconocidos netos PG 2014 (datos cuenta general)</t>
  </si>
  <si>
    <t>(3) Nota: cifra total coincidente con los datos del MINHAP hoja anterior</t>
  </si>
  <si>
    <t>(6) Nota: cifra total coincidente con los datos del MINHAP hoja anterior</t>
  </si>
  <si>
    <t>Obligacions reconegudes PG 2014</t>
  </si>
  <si>
    <t>Obligacions reconegudes PG 2015</t>
  </si>
  <si>
    <t>Drets reconeguts nets PG 2014</t>
  </si>
  <si>
    <t>Drets reconeguts nets PG 2015</t>
  </si>
  <si>
    <t>(consolidat Adm Gral Caib, Ibsalut i ATIB)</t>
  </si>
  <si>
    <t>2015</t>
  </si>
  <si>
    <t>Derechos reconocidos netos PG 2015</t>
  </si>
  <si>
    <t>Obligacions reconegudes PG 2016</t>
  </si>
  <si>
    <t>Drets reconeguts nets PG 2016</t>
  </si>
  <si>
    <t>Obligacions reconegudes PG 2017</t>
  </si>
  <si>
    <t>Drets reconeguts nets PG 2017</t>
  </si>
  <si>
    <t>2016</t>
  </si>
  <si>
    <t>Obligaciones reconocidas PG 2015 (datos cuenta general)</t>
  </si>
  <si>
    <t>Fuente: DGPF/IG/Cuenta General</t>
  </si>
  <si>
    <t>Fuente: DGPF/IG/Cuenta General (datos definitivos)</t>
  </si>
  <si>
    <t>(3) Nota: cifra total coincidente con los datos del MINHAP hoja anterior (datos MINHAP definitivos)</t>
  </si>
  <si>
    <t>(6) Nota: cifra total coincidente con los datos del MINHAP hoja anterior (datos MINHAP definitivos)</t>
  </si>
  <si>
    <t>Fuente:</t>
  </si>
  <si>
    <t>MINHAP, datos definitivos</t>
  </si>
  <si>
    <t>Provisional</t>
  </si>
  <si>
    <t>MINHAP, dades definitives</t>
  </si>
  <si>
    <t>Dades definitives Compte General</t>
  </si>
  <si>
    <t>2017</t>
  </si>
  <si>
    <t>Obligaciones reconocidas PG 2017</t>
  </si>
  <si>
    <t>Obligaciones reconocidas PG 2016 (datos cuenta general)</t>
  </si>
  <si>
    <t>Derechos reconocidos netos PG 2016</t>
  </si>
  <si>
    <t>Derechos reconocidos netos PG 2017</t>
  </si>
  <si>
    <t>Obligacions reconegudes PG 2018</t>
  </si>
  <si>
    <t>Drets reconeguts nets PG 2018</t>
  </si>
  <si>
    <t>2018</t>
  </si>
  <si>
    <t>Obligaciones reconocidas PG 2018</t>
  </si>
  <si>
    <t>Derechos reconocidos netos PG 2018</t>
  </si>
  <si>
    <t>Obligaciones reconocidas PG 2019</t>
  </si>
  <si>
    <t>Derechos reconocidos netos PG 2019</t>
  </si>
  <si>
    <t>Fuente: DGP/IG/Cuenta General (datos definitivos)</t>
  </si>
  <si>
    <t>Fuente: DGP/IG/Cuenta General (datos provisionales)</t>
  </si>
  <si>
    <t>Obligacions reconegudes PG 2019</t>
  </si>
  <si>
    <t>Drets reconeguts nets PG 2019</t>
  </si>
  <si>
    <t>MINHAC, dades definitives</t>
  </si>
  <si>
    <t>Obligacions reconegudes PG 2020</t>
  </si>
  <si>
    <t>Drets reconeguts nets PG 2020</t>
  </si>
  <si>
    <t>(3) Nota: cifra total coincidente con los datos del MINHAP hoja anterior (datos MINHAP provisionales)</t>
  </si>
  <si>
    <t>(6) Nota: cifra total coincidente con los datos del MINHAP hoja anterior (datos MINHAP provisionales)</t>
  </si>
  <si>
    <t>2019</t>
  </si>
  <si>
    <t>Obligaciones reconocidas PG 2020</t>
  </si>
  <si>
    <t>Derechos reconocidos netos PG 2020</t>
  </si>
  <si>
    <t>Obligacions reconegudes PG 2021</t>
  </si>
  <si>
    <t>Drets reconeguts nets PG 2021</t>
  </si>
  <si>
    <t>Obligaciones reconocidas PG 2021</t>
  </si>
  <si>
    <t>Obligacions reconegudes PG 2022</t>
  </si>
  <si>
    <t>Drets reconeguts nets PG 2022</t>
  </si>
  <si>
    <t>Derechos reconocidos netos PG 2021</t>
  </si>
  <si>
    <t>2021</t>
  </si>
  <si>
    <t>https://serviciostelematicosext.hacienda.gob.es/SGCIEF/Cimcanet/aspx/consulta/consulta.aspx</t>
  </si>
  <si>
    <t>Obligaciones reconocidas PG 2022</t>
  </si>
  <si>
    <t>Obligaciones reconocidas PG 2023</t>
  </si>
  <si>
    <t>Derechos reconocidos netos PG 2022</t>
  </si>
  <si>
    <t>Derechos reconocidos netos PG 2023 (P)</t>
  </si>
  <si>
    <t>Obligacions reconegudes PG 2023</t>
  </si>
  <si>
    <t>Data actualització: 01/05/2024</t>
  </si>
  <si>
    <t>coincidentes con definitivos DGPF/IG</t>
  </si>
  <si>
    <t>DGPF 01/05/2024</t>
  </si>
  <si>
    <t>2023 (P)</t>
  </si>
  <si>
    <t>2022</t>
  </si>
  <si>
    <t>Dades provisionals DGPF/IG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</si>
</sst>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_-* #,##0.00\ [$€-40A]_-;\-* #,##0.00\ [$€-40A]_-;_-* &quot;-&quot;??\ [$€-40A]_-;_-@_-"/>
  </numFmts>
  <fonts count="30">
    <font>
      <sz val="11"/>
      <color theme="1"/>
      <name val="Calibri"/>
      <family val="2"/>
      <scheme val="minor"/>
    </font>
    <font>
      <b/>
      <sz val="10"/>
      <color indexed="63"/>
      <name val="LegacySanITCBoo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LegacySanITCBoo"/>
      <family val="2"/>
    </font>
    <font>
      <b/>
      <sz val="10"/>
      <color rgb="FF0066CC"/>
      <name val="LegacySanITCBoo"/>
      <family val="2"/>
    </font>
    <font>
      <sz val="10"/>
      <color rgb="FF505050"/>
      <name val="LegacySanITCBoo"/>
      <family val="2"/>
    </font>
    <font>
      <b/>
      <sz val="10"/>
      <color rgb="FF505050"/>
      <name val="LegacySanITCBoo"/>
      <family val="2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LegacySanITCBoo"/>
      <family val="2"/>
    </font>
    <font>
      <u/>
      <sz val="11"/>
      <color theme="1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A6CEEC"/>
        <bgColor indexed="64"/>
      </patternFill>
    </fill>
    <fill>
      <patternFill patternType="solid">
        <fgColor rgb="FFD6EA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rgb="FFA6CEEC"/>
      </left>
      <right style="thin">
        <color rgb="FFA6CEEC"/>
      </right>
      <top style="thin">
        <color rgb="FFA6CEEC"/>
      </top>
      <bottom style="thin">
        <color rgb="FFA6CEEC"/>
      </bottom>
      <diagonal/>
    </border>
    <border>
      <left style="thin">
        <color rgb="FFA6CEEC"/>
      </left>
      <right/>
      <top style="thin">
        <color rgb="FFA6CEEC"/>
      </top>
      <bottom style="thin">
        <color rgb="FFA6CEEC"/>
      </bottom>
      <diagonal/>
    </border>
    <border>
      <left/>
      <right style="thin">
        <color rgb="FFA6CEEC"/>
      </right>
      <top style="thin">
        <color rgb="FFA6CEEC"/>
      </top>
      <bottom style="thin">
        <color rgb="FFA6CEEC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4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13" applyNumberFormat="0" applyAlignment="0" applyProtection="0"/>
    <xf numFmtId="0" fontId="19" fillId="11" borderId="14" applyNumberFormat="0" applyAlignment="0" applyProtection="0"/>
    <xf numFmtId="0" fontId="20" fillId="11" borderId="13" applyNumberFormat="0" applyAlignment="0" applyProtection="0"/>
    <xf numFmtId="0" fontId="21" fillId="0" borderId="15" applyNumberFormat="0" applyFill="0" applyAlignment="0" applyProtection="0"/>
    <xf numFmtId="0" fontId="22" fillId="12" borderId="16" applyNumberFormat="0" applyAlignment="0" applyProtection="0"/>
    <xf numFmtId="0" fontId="23" fillId="0" borderId="0" applyNumberFormat="0" applyFill="0" applyBorder="0" applyAlignment="0" applyProtection="0"/>
    <xf numFmtId="0" fontId="2" fillId="13" borderId="17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8" applyNumberFormat="0" applyFill="0" applyAlignment="0" applyProtection="0"/>
    <xf numFmtId="0" fontId="2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6" fillId="37" borderId="0" applyNumberFormat="0" applyBorder="0" applyAlignment="0" applyProtection="0"/>
    <xf numFmtId="0" fontId="27" fillId="0" borderId="0"/>
    <xf numFmtId="0" fontId="27" fillId="0" borderId="0"/>
    <xf numFmtId="0" fontId="29" fillId="0" borderId="0" applyNumberFormat="0" applyFill="0" applyBorder="0" applyAlignment="0" applyProtection="0"/>
  </cellStyleXfs>
  <cellXfs count="60">
    <xf numFmtId="0" fontId="0" fillId="0" borderId="0" xfId="0"/>
    <xf numFmtId="0" fontId="4" fillId="0" borderId="0" xfId="0" applyFont="1"/>
    <xf numFmtId="4" fontId="4" fillId="0" borderId="0" xfId="0" applyNumberFormat="1" applyFont="1"/>
    <xf numFmtId="0" fontId="4" fillId="0" borderId="0" xfId="0" quotePrefix="1" applyFont="1"/>
    <xf numFmtId="4" fontId="3" fillId="0" borderId="0" xfId="0" applyNumberFormat="1" applyFont="1"/>
    <xf numFmtId="0" fontId="5" fillId="0" borderId="0" xfId="0" applyFont="1"/>
    <xf numFmtId="4" fontId="7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4" fontId="8" fillId="3" borderId="1" xfId="0" applyNumberFormat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 wrapText="1"/>
    </xf>
    <xf numFmtId="4" fontId="5" fillId="0" borderId="0" xfId="0" applyNumberFormat="1" applyFont="1"/>
    <xf numFmtId="10" fontId="5" fillId="0" borderId="0" xfId="0" applyNumberFormat="1" applyFont="1"/>
    <xf numFmtId="0" fontId="5" fillId="2" borderId="0" xfId="0" applyFont="1" applyFill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16" fontId="4" fillId="0" borderId="0" xfId="0" applyNumberFormat="1" applyFont="1"/>
    <xf numFmtId="0" fontId="3" fillId="0" borderId="0" xfId="0" applyFont="1" applyAlignment="1"/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4" fillId="0" borderId="4" xfId="0" quotePrefix="1" applyFont="1" applyBorder="1" applyAlignment="1">
      <alignment horizontal="left" indent="1"/>
    </xf>
    <xf numFmtId="4" fontId="4" fillId="0" borderId="4" xfId="0" applyNumberFormat="1" applyFont="1" applyBorder="1"/>
    <xf numFmtId="0" fontId="3" fillId="5" borderId="4" xfId="0" applyFont="1" applyFill="1" applyBorder="1" applyAlignment="1">
      <alignment horizontal="left" indent="1"/>
    </xf>
    <xf numFmtId="4" fontId="3" fillId="5" borderId="4" xfId="0" applyNumberFormat="1" applyFont="1" applyFill="1" applyBorder="1"/>
    <xf numFmtId="0" fontId="3" fillId="5" borderId="5" xfId="0" applyFont="1" applyFill="1" applyBorder="1"/>
    <xf numFmtId="0" fontId="3" fillId="5" borderId="6" xfId="0" applyFont="1" applyFill="1" applyBorder="1"/>
    <xf numFmtId="0" fontId="3" fillId="5" borderId="4" xfId="0" applyFont="1" applyFill="1" applyBorder="1" applyAlignment="1">
      <alignment horizontal="right"/>
    </xf>
    <xf numFmtId="0" fontId="9" fillId="0" borderId="7" xfId="0" applyFont="1" applyBorder="1"/>
    <xf numFmtId="0" fontId="4" fillId="0" borderId="8" xfId="0" applyFont="1" applyBorder="1"/>
    <xf numFmtId="0" fontId="3" fillId="0" borderId="8" xfId="0" applyFont="1" applyBorder="1"/>
    <xf numFmtId="0" fontId="3" fillId="6" borderId="8" xfId="0" applyFont="1" applyFill="1" applyBorder="1"/>
    <xf numFmtId="0" fontId="3" fillId="0" borderId="9" xfId="0" applyFont="1" applyBorder="1" applyAlignment="1"/>
    <xf numFmtId="0" fontId="10" fillId="0" borderId="7" xfId="0" applyFont="1" applyBorder="1"/>
    <xf numFmtId="0" fontId="3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0" fontId="3" fillId="6" borderId="8" xfId="0" applyNumberFormat="1" applyFont="1" applyFill="1" applyBorder="1"/>
    <xf numFmtId="0" fontId="4" fillId="5" borderId="8" xfId="0" applyFont="1" applyFill="1" applyBorder="1"/>
    <xf numFmtId="164" fontId="3" fillId="5" borderId="8" xfId="1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4" fontId="4" fillId="0" borderId="0" xfId="0" applyNumberFormat="1" applyFont="1" applyAlignment="1">
      <alignment vertical="center" wrapText="1"/>
    </xf>
    <xf numFmtId="0" fontId="28" fillId="0" borderId="0" xfId="0" applyFont="1"/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29" fillId="0" borderId="0" xfId="45"/>
    <xf numFmtId="4" fontId="4" fillId="0" borderId="4" xfId="0" applyNumberFormat="1" applyFont="1" applyFill="1" applyBorder="1"/>
    <xf numFmtId="4" fontId="4" fillId="0" borderId="0" xfId="0" applyNumberFormat="1" applyFont="1" applyFill="1"/>
    <xf numFmtId="0" fontId="6" fillId="2" borderId="0" xfId="0" applyFont="1" applyFill="1" applyAlignment="1">
      <alignment horizontal="left" wrapText="1"/>
    </xf>
    <xf numFmtId="0" fontId="5" fillId="0" borderId="0" xfId="0" applyFont="1" applyAlignment="1">
      <alignment wrapText="1"/>
    </xf>
    <xf numFmtId="0" fontId="6" fillId="4" borderId="0" xfId="0" applyFont="1" applyFill="1" applyAlignment="1">
      <alignment horizontal="right" wrapText="1"/>
    </xf>
    <xf numFmtId="0" fontId="6" fillId="2" borderId="0" xfId="0" quotePrefix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3" fillId="5" borderId="4" xfId="0" applyFont="1" applyFill="1" applyBorder="1" applyAlignment="1">
      <alignment horizontal="center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Hipervínculo" xfId="45" builtinId="8"/>
    <cellStyle name="Incorrecto" xfId="8" builtinId="27" customBuiltin="1"/>
    <cellStyle name="Moneda" xfId="1" builtinId="4"/>
    <cellStyle name="Neutral" xfId="9" builtinId="28" customBuiltin="1"/>
    <cellStyle name="Normal" xfId="0" builtinId="0"/>
    <cellStyle name="Normal 2" xfId="43"/>
    <cellStyle name="Normal 3" xfId="44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9" defaultPivotStyle="PivotStyleLight16"/>
  <colors>
    <mruColors>
      <color rgb="FF0066CC"/>
      <color rgb="FFA6CE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rviciostelematicosext.hacienda.gob.es/SGCIEF/Cimcanet/aspx/consulta/consulta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AH55"/>
  <sheetViews>
    <sheetView workbookViewId="0">
      <pane xSplit="1" topLeftCell="X1" activePane="topRight" state="frozen"/>
      <selection activeCell="A7" sqref="A7"/>
      <selection pane="topRight" activeCell="AJ47" sqref="AJ47"/>
    </sheetView>
  </sheetViews>
  <sheetFormatPr baseColWidth="10" defaultColWidth="11.42578125" defaultRowHeight="12.75"/>
  <cols>
    <col min="1" max="1" width="45.85546875" style="5" bestFit="1" customWidth="1"/>
    <col min="2" max="2" width="14.7109375" style="5" customWidth="1"/>
    <col min="3" max="4" width="11.7109375" style="5" customWidth="1"/>
    <col min="5" max="5" width="1.7109375" style="5" customWidth="1"/>
    <col min="6" max="7" width="11.7109375" style="5" customWidth="1"/>
    <col min="8" max="8" width="1.7109375" style="5" customWidth="1"/>
    <col min="9" max="10" width="11.7109375" style="5" customWidth="1"/>
    <col min="11" max="11" width="1.7109375" style="5" customWidth="1"/>
    <col min="12" max="13" width="11.7109375" style="5" customWidth="1"/>
    <col min="14" max="14" width="1.7109375" style="5" customWidth="1"/>
    <col min="15" max="16" width="11.7109375" style="5" customWidth="1"/>
    <col min="17" max="17" width="1.7109375" style="5" customWidth="1"/>
    <col min="18" max="19" width="11.7109375" style="5" customWidth="1"/>
    <col min="20" max="20" width="1.7109375" style="5" customWidth="1"/>
    <col min="21" max="21" width="11.7109375" style="5" bestFit="1" customWidth="1"/>
    <col min="22" max="22" width="11.7109375" style="5" customWidth="1"/>
    <col min="23" max="23" width="1.7109375" style="5" customWidth="1"/>
    <col min="24" max="25" width="15.42578125" style="5" customWidth="1"/>
    <col min="26" max="26" width="1.7109375" style="5" customWidth="1"/>
    <col min="27" max="28" width="15.42578125" style="5" customWidth="1"/>
    <col min="29" max="29" width="2.28515625" style="5" customWidth="1"/>
    <col min="30" max="31" width="15.42578125" style="5" customWidth="1"/>
    <col min="32" max="32" width="3.7109375" style="5" customWidth="1"/>
    <col min="33" max="33" width="17.140625" style="5" customWidth="1"/>
    <col min="34" max="34" width="17.42578125" style="5" customWidth="1"/>
    <col min="35" max="16384" width="11.42578125" style="5"/>
  </cols>
  <sheetData>
    <row r="1" spans="1:34" ht="15" customHeight="1">
      <c r="A1" s="47" t="s">
        <v>18</v>
      </c>
      <c r="B1" s="47"/>
      <c r="C1" s="47"/>
      <c r="D1" s="47"/>
    </row>
    <row r="2" spans="1:34">
      <c r="A2" s="47" t="s">
        <v>70</v>
      </c>
      <c r="B2" s="47"/>
      <c r="C2" s="47"/>
      <c r="D2" s="47"/>
    </row>
    <row r="3" spans="1:34">
      <c r="A3" s="47" t="s">
        <v>19</v>
      </c>
      <c r="B3" s="47"/>
      <c r="C3" s="47"/>
      <c r="D3" s="47"/>
    </row>
    <row r="4" spans="1:34">
      <c r="A4" s="48"/>
      <c r="B4" s="48"/>
      <c r="C4" s="48"/>
      <c r="D4" s="48"/>
    </row>
    <row r="5" spans="1:34">
      <c r="A5" s="48"/>
      <c r="B5" s="48"/>
      <c r="C5" s="48"/>
      <c r="D5" s="48"/>
    </row>
    <row r="6" spans="1:34" ht="15" customHeight="1">
      <c r="A6" s="49" t="s">
        <v>20</v>
      </c>
      <c r="B6" s="49"/>
      <c r="C6" s="49"/>
      <c r="D6" s="49"/>
      <c r="F6" s="17"/>
      <c r="G6" s="18" t="s">
        <v>20</v>
      </c>
      <c r="I6" s="17"/>
      <c r="J6" s="18" t="s">
        <v>20</v>
      </c>
      <c r="L6" s="17"/>
      <c r="M6" s="18" t="s">
        <v>20</v>
      </c>
      <c r="O6" s="17"/>
      <c r="P6" s="18" t="s">
        <v>20</v>
      </c>
      <c r="R6" s="17"/>
      <c r="S6" s="18" t="s">
        <v>20</v>
      </c>
      <c r="U6" s="17"/>
      <c r="V6" s="18" t="s">
        <v>20</v>
      </c>
      <c r="X6" s="17"/>
      <c r="Y6" s="18" t="s">
        <v>20</v>
      </c>
      <c r="AB6" s="43" t="s">
        <v>20</v>
      </c>
      <c r="AE6" s="43" t="s">
        <v>20</v>
      </c>
      <c r="AH6" s="43" t="s">
        <v>20</v>
      </c>
    </row>
    <row r="7" spans="1:34" ht="15" customHeight="1">
      <c r="A7" s="12"/>
      <c r="B7" s="12"/>
      <c r="C7" s="50" t="s">
        <v>54</v>
      </c>
      <c r="D7" s="51"/>
      <c r="F7" s="50" t="s">
        <v>53</v>
      </c>
      <c r="G7" s="51"/>
      <c r="I7" s="50" t="s">
        <v>71</v>
      </c>
      <c r="J7" s="51"/>
      <c r="L7" s="50" t="s">
        <v>81</v>
      </c>
      <c r="M7" s="51"/>
      <c r="O7" s="50" t="s">
        <v>87</v>
      </c>
      <c r="P7" s="51"/>
      <c r="R7" s="50" t="s">
        <v>98</v>
      </c>
      <c r="S7" s="51"/>
      <c r="U7" s="50" t="s">
        <v>105</v>
      </c>
      <c r="V7" s="51"/>
      <c r="X7" s="50" t="s">
        <v>119</v>
      </c>
      <c r="Y7" s="51"/>
      <c r="AA7" s="50" t="s">
        <v>128</v>
      </c>
      <c r="AB7" s="51"/>
      <c r="AD7" s="50" t="s">
        <v>139</v>
      </c>
      <c r="AE7" s="51"/>
      <c r="AG7" s="50" t="s">
        <v>138</v>
      </c>
      <c r="AH7" s="51"/>
    </row>
    <row r="8" spans="1:34" ht="15" customHeight="1">
      <c r="A8" s="58" t="s">
        <v>21</v>
      </c>
      <c r="B8" s="58"/>
      <c r="C8" s="38" t="s">
        <v>22</v>
      </c>
      <c r="D8" s="38" t="s">
        <v>22</v>
      </c>
      <c r="F8" s="38" t="s">
        <v>22</v>
      </c>
      <c r="G8" s="38" t="s">
        <v>22</v>
      </c>
      <c r="I8" s="38" t="s">
        <v>22</v>
      </c>
      <c r="J8" s="38" t="s">
        <v>22</v>
      </c>
      <c r="L8" s="38" t="s">
        <v>22</v>
      </c>
      <c r="M8" s="38" t="s">
        <v>22</v>
      </c>
      <c r="O8" s="38" t="s">
        <v>22</v>
      </c>
      <c r="P8" s="38" t="s">
        <v>22</v>
      </c>
      <c r="R8" s="38" t="s">
        <v>22</v>
      </c>
      <c r="S8" s="38" t="s">
        <v>22</v>
      </c>
      <c r="U8" s="38" t="s">
        <v>22</v>
      </c>
      <c r="V8" s="38" t="s">
        <v>22</v>
      </c>
      <c r="X8" s="39" t="s">
        <v>22</v>
      </c>
      <c r="Y8" s="39" t="s">
        <v>22</v>
      </c>
      <c r="AA8" s="42" t="s">
        <v>22</v>
      </c>
      <c r="AB8" s="42" t="s">
        <v>22</v>
      </c>
      <c r="AD8" s="42" t="s">
        <v>22</v>
      </c>
      <c r="AE8" s="42" t="s">
        <v>22</v>
      </c>
      <c r="AG8" s="42" t="s">
        <v>22</v>
      </c>
      <c r="AH8" s="42" t="s">
        <v>22</v>
      </c>
    </row>
    <row r="9" spans="1:34" ht="15" customHeight="1">
      <c r="A9" s="58"/>
      <c r="B9" s="58"/>
      <c r="C9" s="38" t="s">
        <v>23</v>
      </c>
      <c r="D9" s="38" t="s">
        <v>24</v>
      </c>
      <c r="F9" s="38" t="s">
        <v>23</v>
      </c>
      <c r="G9" s="38" t="s">
        <v>24</v>
      </c>
      <c r="I9" s="38" t="s">
        <v>23</v>
      </c>
      <c r="J9" s="38" t="s">
        <v>24</v>
      </c>
      <c r="L9" s="38" t="s">
        <v>23</v>
      </c>
      <c r="M9" s="38" t="s">
        <v>24</v>
      </c>
      <c r="O9" s="38" t="s">
        <v>23</v>
      </c>
      <c r="P9" s="38" t="s">
        <v>24</v>
      </c>
      <c r="R9" s="38" t="s">
        <v>23</v>
      </c>
      <c r="S9" s="38" t="s">
        <v>24</v>
      </c>
      <c r="U9" s="38" t="s">
        <v>23</v>
      </c>
      <c r="V9" s="38" t="s">
        <v>24</v>
      </c>
      <c r="X9" s="39" t="s">
        <v>23</v>
      </c>
      <c r="Y9" s="39" t="s">
        <v>24</v>
      </c>
      <c r="AA9" s="42" t="s">
        <v>23</v>
      </c>
      <c r="AB9" s="42" t="s">
        <v>24</v>
      </c>
      <c r="AD9" s="42" t="s">
        <v>23</v>
      </c>
      <c r="AE9" s="42" t="s">
        <v>24</v>
      </c>
      <c r="AG9" s="42" t="s">
        <v>23</v>
      </c>
      <c r="AH9" s="42" t="s">
        <v>24</v>
      </c>
    </row>
    <row r="10" spans="1:34" ht="15" customHeight="1">
      <c r="A10" s="58"/>
      <c r="B10" s="58"/>
      <c r="C10" s="38"/>
      <c r="D10" s="38" t="s">
        <v>4</v>
      </c>
      <c r="F10" s="38"/>
      <c r="G10" s="38" t="s">
        <v>4</v>
      </c>
      <c r="I10" s="38"/>
      <c r="J10" s="38" t="s">
        <v>4</v>
      </c>
      <c r="L10" s="38"/>
      <c r="M10" s="38" t="s">
        <v>4</v>
      </c>
      <c r="O10" s="38"/>
      <c r="P10" s="38" t="s">
        <v>4</v>
      </c>
      <c r="R10" s="38"/>
      <c r="S10" s="38" t="s">
        <v>4</v>
      </c>
      <c r="U10" s="38"/>
      <c r="V10" s="38" t="s">
        <v>4</v>
      </c>
      <c r="X10" s="39"/>
      <c r="Y10" s="39" t="s">
        <v>4</v>
      </c>
      <c r="AA10" s="42"/>
      <c r="AB10" s="42" t="s">
        <v>4</v>
      </c>
      <c r="AD10" s="42"/>
      <c r="AE10" s="42" t="s">
        <v>4</v>
      </c>
      <c r="AG10" s="42"/>
      <c r="AH10" s="42" t="s">
        <v>4</v>
      </c>
    </row>
    <row r="11" spans="1:34" ht="15" customHeight="1">
      <c r="A11" s="58"/>
      <c r="B11" s="58"/>
      <c r="C11" s="38"/>
      <c r="D11" s="38" t="s">
        <v>5</v>
      </c>
      <c r="F11" s="38"/>
      <c r="G11" s="38" t="s">
        <v>5</v>
      </c>
      <c r="I11" s="38"/>
      <c r="J11" s="38" t="s">
        <v>5</v>
      </c>
      <c r="L11" s="38"/>
      <c r="M11" s="38" t="s">
        <v>5</v>
      </c>
      <c r="O11" s="38"/>
      <c r="P11" s="38" t="s">
        <v>5</v>
      </c>
      <c r="R11" s="38"/>
      <c r="S11" s="38" t="s">
        <v>5</v>
      </c>
      <c r="U11" s="38"/>
      <c r="V11" s="38" t="s">
        <v>5</v>
      </c>
      <c r="X11" s="39"/>
      <c r="Y11" s="39" t="s">
        <v>5</v>
      </c>
      <c r="AA11" s="42"/>
      <c r="AB11" s="42" t="s">
        <v>5</v>
      </c>
      <c r="AD11" s="42"/>
      <c r="AE11" s="42" t="s">
        <v>5</v>
      </c>
      <c r="AG11" s="42"/>
      <c r="AH11" s="42" t="s">
        <v>5</v>
      </c>
    </row>
    <row r="12" spans="1:34" ht="15" customHeight="1">
      <c r="A12" s="52" t="s">
        <v>25</v>
      </c>
      <c r="B12" s="53"/>
      <c r="C12" s="6">
        <v>1095649.72</v>
      </c>
      <c r="D12" s="6">
        <v>1095649.72</v>
      </c>
      <c r="F12" s="6">
        <v>837137.45</v>
      </c>
      <c r="G12" s="6">
        <v>837137.45</v>
      </c>
      <c r="I12" s="6">
        <v>892086.71</v>
      </c>
      <c r="J12" s="6">
        <v>892086.71</v>
      </c>
      <c r="L12" s="6">
        <v>1004506.6</v>
      </c>
      <c r="M12" s="6">
        <v>1004506.6</v>
      </c>
      <c r="O12" s="6">
        <v>1114020.0912200001</v>
      </c>
      <c r="P12" s="6">
        <v>1114020.0912200001</v>
      </c>
      <c r="R12" s="6">
        <v>1278420.1367299999</v>
      </c>
      <c r="S12" s="6">
        <v>1278420.1367299999</v>
      </c>
      <c r="U12" s="6">
        <v>1431118.44</v>
      </c>
      <c r="V12" s="6">
        <v>1431118.44</v>
      </c>
      <c r="W12" s="2"/>
      <c r="X12" s="6">
        <v>1570359.78</v>
      </c>
      <c r="Y12" s="6">
        <v>1570359.78</v>
      </c>
      <c r="Z12" s="10"/>
      <c r="AA12" s="6">
        <v>1740265.65</v>
      </c>
      <c r="AB12" s="6">
        <v>1740265.65</v>
      </c>
      <c r="AD12" s="6">
        <v>1479685.64</v>
      </c>
      <c r="AE12" s="6">
        <v>1479685.64</v>
      </c>
      <c r="AG12" s="6">
        <v>1727771.9630100001</v>
      </c>
      <c r="AH12" s="6">
        <v>1727771.9630100001</v>
      </c>
    </row>
    <row r="13" spans="1:34" ht="15" customHeight="1">
      <c r="A13" s="52" t="s">
        <v>26</v>
      </c>
      <c r="B13" s="53"/>
      <c r="C13" s="6">
        <v>2190334.64</v>
      </c>
      <c r="D13" s="6">
        <v>2190334.64</v>
      </c>
      <c r="F13" s="6">
        <v>1748934.14</v>
      </c>
      <c r="G13" s="6">
        <v>1748934.14</v>
      </c>
      <c r="I13" s="6">
        <v>1934244.56</v>
      </c>
      <c r="J13" s="6">
        <v>1934244.56</v>
      </c>
      <c r="L13" s="6">
        <v>1892250.45</v>
      </c>
      <c r="M13" s="6">
        <v>1892250.45</v>
      </c>
      <c r="O13" s="6">
        <v>2048761.54397</v>
      </c>
      <c r="P13" s="6">
        <v>2048761.54397</v>
      </c>
      <c r="R13" s="6">
        <v>2328068.41793</v>
      </c>
      <c r="S13" s="6">
        <v>2328068.41793</v>
      </c>
      <c r="U13" s="6">
        <v>2720794.92</v>
      </c>
      <c r="V13" s="6">
        <v>2720794.92</v>
      </c>
      <c r="W13" s="2"/>
      <c r="X13" s="6">
        <v>2665626.29</v>
      </c>
      <c r="Y13" s="6">
        <v>2665626.29</v>
      </c>
      <c r="Z13" s="10"/>
      <c r="AA13" s="6">
        <v>2835667.62</v>
      </c>
      <c r="AB13" s="6">
        <v>2835667.62</v>
      </c>
      <c r="AD13" s="6">
        <v>2841642.74</v>
      </c>
      <c r="AE13" s="6">
        <v>2841642.74</v>
      </c>
      <c r="AG13" s="6">
        <v>3178957.1988700004</v>
      </c>
      <c r="AH13" s="6">
        <v>3178957.1988700004</v>
      </c>
    </row>
    <row r="14" spans="1:34" ht="15" customHeight="1">
      <c r="A14" s="52" t="s">
        <v>27</v>
      </c>
      <c r="B14" s="53"/>
      <c r="C14" s="6">
        <v>96106.14</v>
      </c>
      <c r="D14" s="6">
        <v>96106.14</v>
      </c>
      <c r="F14" s="6">
        <v>106670.76</v>
      </c>
      <c r="G14" s="6">
        <v>106670.76</v>
      </c>
      <c r="I14" s="6">
        <v>100142.92</v>
      </c>
      <c r="J14" s="6">
        <v>100142.92</v>
      </c>
      <c r="L14" s="6">
        <v>87968.19</v>
      </c>
      <c r="M14" s="6">
        <v>87968.19</v>
      </c>
      <c r="O14" s="6">
        <v>98660.992239999992</v>
      </c>
      <c r="P14" s="6">
        <v>98660.992239999992</v>
      </c>
      <c r="R14" s="6">
        <v>107324.27305</v>
      </c>
      <c r="S14" s="6">
        <v>107324.27305</v>
      </c>
      <c r="U14" s="6">
        <v>110443.32</v>
      </c>
      <c r="V14" s="6">
        <v>110443.32</v>
      </c>
      <c r="W14" s="2"/>
      <c r="X14" s="6">
        <v>121336.86</v>
      </c>
      <c r="Y14" s="6">
        <v>121336.86</v>
      </c>
      <c r="Z14" s="10"/>
      <c r="AA14" s="6">
        <v>131145.12</v>
      </c>
      <c r="AB14" s="6">
        <v>131145.12</v>
      </c>
      <c r="AD14" s="6">
        <v>145302.68</v>
      </c>
      <c r="AE14" s="6">
        <v>145302.68</v>
      </c>
      <c r="AG14" s="6">
        <v>169476.92178000003</v>
      </c>
      <c r="AH14" s="6">
        <v>169476.92178000003</v>
      </c>
    </row>
    <row r="15" spans="1:34" ht="15" customHeight="1">
      <c r="A15" s="52" t="s">
        <v>8</v>
      </c>
      <c r="B15" s="53"/>
      <c r="C15" s="6">
        <v>-720692.9</v>
      </c>
      <c r="D15" s="6">
        <v>-720692.9</v>
      </c>
      <c r="F15" s="6">
        <v>5604.21</v>
      </c>
      <c r="G15" s="6">
        <v>5604.21</v>
      </c>
      <c r="I15" s="6">
        <v>-236084.29</v>
      </c>
      <c r="J15" s="6">
        <v>-236084.29</v>
      </c>
      <c r="L15" s="6">
        <v>-14488.37</v>
      </c>
      <c r="M15" s="6">
        <v>-14488.37</v>
      </c>
      <c r="O15" s="6">
        <v>-2443.0084700000002</v>
      </c>
      <c r="P15" s="6">
        <v>-2443.0084700000002</v>
      </c>
      <c r="R15" s="6">
        <v>-100000.15195</v>
      </c>
      <c r="S15" s="6">
        <v>-100000.15195</v>
      </c>
      <c r="U15" s="6">
        <v>-351054.56</v>
      </c>
      <c r="V15" s="6">
        <v>-351054.56</v>
      </c>
      <c r="W15" s="40"/>
      <c r="X15" s="6">
        <v>-398072.72</v>
      </c>
      <c r="Y15" s="6">
        <v>-398072.72</v>
      </c>
      <c r="Z15" s="10"/>
      <c r="AA15" s="6">
        <v>994453.18</v>
      </c>
      <c r="AB15" s="6">
        <v>994453.18</v>
      </c>
      <c r="AD15" s="6">
        <v>152224.06</v>
      </c>
      <c r="AE15" s="6">
        <v>152224.06</v>
      </c>
      <c r="AG15" s="6">
        <v>165350.10637999998</v>
      </c>
      <c r="AH15" s="6">
        <v>165350.10637999998</v>
      </c>
    </row>
    <row r="16" spans="1:34" ht="15" customHeight="1">
      <c r="A16" s="52" t="s">
        <v>28</v>
      </c>
      <c r="B16" s="53"/>
      <c r="C16" s="6">
        <v>354.42</v>
      </c>
      <c r="D16" s="6">
        <v>354.42</v>
      </c>
      <c r="F16" s="6">
        <v>3849.65</v>
      </c>
      <c r="G16" s="6">
        <v>3849.65</v>
      </c>
      <c r="I16" s="6">
        <v>8476.18</v>
      </c>
      <c r="J16" s="6">
        <v>8476.18</v>
      </c>
      <c r="L16" s="7">
        <v>4352.58</v>
      </c>
      <c r="M16" s="7">
        <v>4352.58</v>
      </c>
      <c r="O16" s="6">
        <v>4268.21299</v>
      </c>
      <c r="P16" s="6">
        <v>4268.21299</v>
      </c>
      <c r="R16" s="6">
        <v>4446.2549300000001</v>
      </c>
      <c r="S16" s="6">
        <v>4446.2549300000001</v>
      </c>
      <c r="U16" s="6">
        <v>5054.63</v>
      </c>
      <c r="V16" s="6">
        <v>5054.63</v>
      </c>
      <c r="W16" s="2"/>
      <c r="X16" s="6">
        <v>4395.12</v>
      </c>
      <c r="Y16" s="6">
        <v>4395.12</v>
      </c>
      <c r="Z16" s="10"/>
      <c r="AA16" s="6">
        <v>3665.32</v>
      </c>
      <c r="AB16" s="6">
        <v>3665.32</v>
      </c>
      <c r="AD16" s="6">
        <v>3639.46</v>
      </c>
      <c r="AE16" s="6">
        <v>3639.46</v>
      </c>
      <c r="AG16" s="6">
        <v>26372.478600000002</v>
      </c>
      <c r="AH16" s="6">
        <v>26372.478600000002</v>
      </c>
    </row>
    <row r="17" spans="1:34" ht="15" customHeight="1">
      <c r="A17" s="56" t="s">
        <v>29</v>
      </c>
      <c r="B17" s="57"/>
      <c r="C17" s="8">
        <v>2661752.02</v>
      </c>
      <c r="D17" s="8">
        <v>2661752.02</v>
      </c>
      <c r="F17" s="8">
        <v>2702196.21</v>
      </c>
      <c r="G17" s="8">
        <v>2702196.21</v>
      </c>
      <c r="I17" s="8">
        <v>2698866.08</v>
      </c>
      <c r="J17" s="8">
        <v>2698866.08</v>
      </c>
      <c r="L17" s="8">
        <v>2974589.45</v>
      </c>
      <c r="M17" s="8">
        <v>2974589.45</v>
      </c>
      <c r="O17" s="8">
        <f>SUM(O12:O16)</f>
        <v>3263267.83195</v>
      </c>
      <c r="P17" s="8">
        <f>SUM(P12:P16)</f>
        <v>3263267.83195</v>
      </c>
      <c r="R17" s="8">
        <f>SUM(R12:R16)</f>
        <v>3618258.9306899998</v>
      </c>
      <c r="S17" s="8">
        <f>SUM(S12:S16)</f>
        <v>3618258.9306899998</v>
      </c>
      <c r="U17" s="8">
        <f>SUM(U12:U16)</f>
        <v>3916356.7499999995</v>
      </c>
      <c r="V17" s="8">
        <f>SUM(V12:V16)</f>
        <v>3916356.7499999995</v>
      </c>
      <c r="X17" s="8">
        <v>3963645.33</v>
      </c>
      <c r="Y17" s="8">
        <v>3963645.33</v>
      </c>
      <c r="AA17" s="8">
        <v>5705196.8899999997</v>
      </c>
      <c r="AB17" s="8">
        <v>5705196.8899999997</v>
      </c>
      <c r="AD17" s="8">
        <f>SUM(AD12:AD16)</f>
        <v>4622494.5799999991</v>
      </c>
      <c r="AE17" s="8">
        <f>SUM(AE12:AE16)</f>
        <v>4622494.5799999991</v>
      </c>
      <c r="AG17" s="8">
        <f>SUM(AG12:AG16)</f>
        <v>5267928.6686400007</v>
      </c>
      <c r="AH17" s="8">
        <f>SUM(AH12:AH16)</f>
        <v>5267928.6686400007</v>
      </c>
    </row>
    <row r="18" spans="1:34">
      <c r="A18" s="52" t="s">
        <v>30</v>
      </c>
      <c r="B18" s="53"/>
      <c r="C18" s="6">
        <v>1644.56</v>
      </c>
      <c r="D18" s="6">
        <v>1644.56</v>
      </c>
      <c r="F18" s="6">
        <v>721.66</v>
      </c>
      <c r="G18" s="6">
        <v>721.66</v>
      </c>
      <c r="I18" s="6">
        <v>2156.2199999999998</v>
      </c>
      <c r="J18" s="6">
        <v>2156.2199999999998</v>
      </c>
      <c r="L18" s="6">
        <v>1472.43</v>
      </c>
      <c r="M18" s="6">
        <v>1472.43</v>
      </c>
      <c r="O18" s="6">
        <v>201.44230999999999</v>
      </c>
      <c r="P18" s="6">
        <v>201.44230999999999</v>
      </c>
      <c r="R18" s="6">
        <v>23358.180690000001</v>
      </c>
      <c r="S18" s="6">
        <v>23358.180690000001</v>
      </c>
      <c r="U18" s="6">
        <v>3023.24</v>
      </c>
      <c r="V18" s="6">
        <v>3023.24</v>
      </c>
      <c r="W18" s="2"/>
      <c r="X18" s="6">
        <v>4849.95</v>
      </c>
      <c r="Y18" s="6">
        <v>4849.95</v>
      </c>
      <c r="Z18" s="10"/>
      <c r="AA18" s="6">
        <v>229.75</v>
      </c>
      <c r="AB18" s="6">
        <v>229.75</v>
      </c>
      <c r="AD18" s="6">
        <v>506.97</v>
      </c>
      <c r="AE18" s="6">
        <v>506.97</v>
      </c>
      <c r="AG18" s="6">
        <v>11050.451509999999</v>
      </c>
      <c r="AH18" s="6">
        <v>11050.451509999999</v>
      </c>
    </row>
    <row r="19" spans="1:34">
      <c r="A19" s="52" t="s">
        <v>12</v>
      </c>
      <c r="B19" s="53"/>
      <c r="C19" s="6">
        <v>44912.2</v>
      </c>
      <c r="D19" s="6">
        <v>44912.2</v>
      </c>
      <c r="F19" s="6">
        <v>40791.72</v>
      </c>
      <c r="G19" s="6">
        <v>40791.72</v>
      </c>
      <c r="I19" s="6">
        <v>98782.21</v>
      </c>
      <c r="J19" s="6">
        <v>98782.21</v>
      </c>
      <c r="L19" s="6">
        <v>17483.36</v>
      </c>
      <c r="M19" s="6">
        <v>17483.36</v>
      </c>
      <c r="O19" s="6">
        <v>13826.326949999999</v>
      </c>
      <c r="P19" s="6">
        <v>13826.326949999999</v>
      </c>
      <c r="R19" s="6">
        <v>-2279.70028</v>
      </c>
      <c r="S19" s="6">
        <v>-2279.70028</v>
      </c>
      <c r="U19" s="6">
        <v>747.03</v>
      </c>
      <c r="V19" s="6">
        <v>747.03</v>
      </c>
      <c r="W19" s="2"/>
      <c r="X19" s="6">
        <v>59422.81</v>
      </c>
      <c r="Y19" s="6">
        <v>59422.81</v>
      </c>
      <c r="Z19" s="10"/>
      <c r="AA19" s="6">
        <v>225734.79</v>
      </c>
      <c r="AB19" s="6">
        <v>225734.79</v>
      </c>
      <c r="AD19" s="6">
        <v>680187.25</v>
      </c>
      <c r="AE19" s="6">
        <v>680187.25</v>
      </c>
      <c r="AG19" s="6">
        <v>399504.54593999987</v>
      </c>
      <c r="AH19" s="6">
        <v>399504.54593999987</v>
      </c>
    </row>
    <row r="20" spans="1:34">
      <c r="A20" s="56" t="s">
        <v>31</v>
      </c>
      <c r="B20" s="57"/>
      <c r="C20" s="8">
        <v>46556.76</v>
      </c>
      <c r="D20" s="8">
        <v>46556.76</v>
      </c>
      <c r="F20" s="8">
        <v>41513.379999999997</v>
      </c>
      <c r="G20" s="8">
        <v>41513.379999999997</v>
      </c>
      <c r="I20" s="8">
        <v>100938.43</v>
      </c>
      <c r="J20" s="8">
        <v>100938.43</v>
      </c>
      <c r="L20" s="8">
        <v>18955.79</v>
      </c>
      <c r="M20" s="8">
        <v>18955.79</v>
      </c>
      <c r="O20" s="8">
        <f>SUM(O18:O19)</f>
        <v>14027.769259999999</v>
      </c>
      <c r="P20" s="8">
        <f>SUM(P18:P19)</f>
        <v>14027.769259999999</v>
      </c>
      <c r="R20" s="8">
        <f>SUM(R18:R19)</f>
        <v>21078.48041</v>
      </c>
      <c r="S20" s="8">
        <f>SUM(S18:S19)</f>
        <v>21078.48041</v>
      </c>
      <c r="U20" s="8">
        <f>SUM(U18:U19)</f>
        <v>3770.2699999999995</v>
      </c>
      <c r="V20" s="8">
        <f>SUM(V18:V19)</f>
        <v>3770.2699999999995</v>
      </c>
      <c r="X20" s="8">
        <v>64272.76</v>
      </c>
      <c r="Y20" s="8">
        <v>64272.76</v>
      </c>
      <c r="AA20" s="8">
        <v>225964.54</v>
      </c>
      <c r="AB20" s="8">
        <v>225964.54</v>
      </c>
      <c r="AD20" s="8">
        <f>SUM(AD18:AD19)</f>
        <v>680694.22</v>
      </c>
      <c r="AE20" s="8">
        <f>SUM(AE18:AE19)</f>
        <v>680694.22</v>
      </c>
      <c r="AG20" s="8">
        <f>SUM(AG18:AG19)</f>
        <v>410554.99744999985</v>
      </c>
      <c r="AH20" s="8">
        <f>SUM(AH18:AH19)</f>
        <v>410554.99744999985</v>
      </c>
    </row>
    <row r="21" spans="1:34">
      <c r="A21" s="56" t="s">
        <v>32</v>
      </c>
      <c r="B21" s="57"/>
      <c r="C21" s="8">
        <v>2708308.78</v>
      </c>
      <c r="D21" s="8">
        <v>2708308.78</v>
      </c>
      <c r="F21" s="8">
        <v>2743709.59</v>
      </c>
      <c r="G21" s="8">
        <v>2743709.59</v>
      </c>
      <c r="I21" s="8">
        <v>2799804.51</v>
      </c>
      <c r="J21" s="8">
        <v>2799804.51</v>
      </c>
      <c r="L21" s="8">
        <v>2993545.24</v>
      </c>
      <c r="M21" s="8">
        <v>2993545.24</v>
      </c>
      <c r="O21" s="8">
        <f>O17+O20</f>
        <v>3277295.60121</v>
      </c>
      <c r="P21" s="8">
        <f>P17+P20</f>
        <v>3277295.60121</v>
      </c>
      <c r="R21" s="8">
        <f>R17+R20</f>
        <v>3639337.4110999997</v>
      </c>
      <c r="S21" s="8">
        <f>S17+S20</f>
        <v>3639337.4110999997</v>
      </c>
      <c r="U21" s="8">
        <f>U17+U20</f>
        <v>3920127.0199999996</v>
      </c>
      <c r="V21" s="8">
        <f>V17+V20</f>
        <v>3920127.0199999996</v>
      </c>
      <c r="X21" s="8">
        <v>4027918.09</v>
      </c>
      <c r="Y21" s="8">
        <v>4027918.09</v>
      </c>
      <c r="AA21" s="8">
        <v>5931161.4299999997</v>
      </c>
      <c r="AB21" s="8">
        <v>5931161.4299999997</v>
      </c>
      <c r="AD21" s="8">
        <f>AD20+AD17</f>
        <v>5303188.7999999989</v>
      </c>
      <c r="AE21" s="8">
        <f>AE20+AE17</f>
        <v>5303188.7999999989</v>
      </c>
      <c r="AG21" s="8">
        <f>AG20+AG17</f>
        <v>5678483.6660900004</v>
      </c>
      <c r="AH21" s="8">
        <f>AH20+AH17</f>
        <v>5678483.6660900004</v>
      </c>
    </row>
    <row r="22" spans="1:34">
      <c r="A22" s="52" t="s">
        <v>46</v>
      </c>
      <c r="B22" s="53"/>
      <c r="C22" s="6"/>
      <c r="D22" s="6"/>
      <c r="F22" s="6"/>
      <c r="G22" s="6"/>
      <c r="I22" s="6"/>
      <c r="J22" s="6"/>
      <c r="L22" s="7"/>
      <c r="M22" s="7"/>
      <c r="O22" s="6">
        <v>5747.30854</v>
      </c>
      <c r="P22" s="6">
        <v>5747.30854</v>
      </c>
      <c r="R22" s="6">
        <v>19592.949989999997</v>
      </c>
      <c r="S22" s="6">
        <v>19592.949989999997</v>
      </c>
      <c r="U22" s="6">
        <v>37462.720000000001</v>
      </c>
      <c r="V22" s="6">
        <v>37462.720000000001</v>
      </c>
      <c r="W22" s="2"/>
      <c r="X22" s="6">
        <v>26769.4</v>
      </c>
      <c r="Y22" s="6">
        <v>26769.4</v>
      </c>
      <c r="Z22" s="10"/>
      <c r="AA22" s="6">
        <v>37890.720000000001</v>
      </c>
      <c r="AB22" s="6">
        <v>37890.720000000001</v>
      </c>
      <c r="AD22" s="6">
        <v>20497.810000000001</v>
      </c>
      <c r="AE22" s="6">
        <v>20497.810000000001</v>
      </c>
      <c r="AG22" s="6">
        <v>22599.978289999999</v>
      </c>
      <c r="AH22" s="6">
        <v>22599.978289999999</v>
      </c>
    </row>
    <row r="23" spans="1:34">
      <c r="A23" s="52" t="s">
        <v>15</v>
      </c>
      <c r="B23" s="53"/>
      <c r="C23" s="6">
        <v>1668784.18</v>
      </c>
      <c r="D23" s="6">
        <v>1668784.18</v>
      </c>
      <c r="F23" s="6">
        <v>1268173.6299999999</v>
      </c>
      <c r="G23" s="6">
        <v>1268173.6299999999</v>
      </c>
      <c r="I23" s="6">
        <v>1610454.88</v>
      </c>
      <c r="J23" s="6">
        <v>1610454.88</v>
      </c>
      <c r="L23" s="6">
        <v>1175992.05</v>
      </c>
      <c r="M23" s="6">
        <v>1175992.05</v>
      </c>
      <c r="O23" s="6">
        <v>1276497.29951</v>
      </c>
      <c r="P23" s="6">
        <v>1276497.29951</v>
      </c>
      <c r="R23" s="6">
        <v>1327142.3665799999</v>
      </c>
      <c r="S23" s="6">
        <v>1327142.3665799999</v>
      </c>
      <c r="U23" s="6">
        <v>889606.36</v>
      </c>
      <c r="V23" s="6">
        <v>889606.36</v>
      </c>
      <c r="W23" s="2"/>
      <c r="X23" s="6">
        <v>1193944.79</v>
      </c>
      <c r="Y23" s="6">
        <v>1193944.79</v>
      </c>
      <c r="Z23" s="10"/>
      <c r="AA23" s="6">
        <v>1125710.98</v>
      </c>
      <c r="AB23" s="6">
        <v>1125710.98</v>
      </c>
      <c r="AD23" s="6">
        <v>1102048.1000000001</v>
      </c>
      <c r="AE23" s="6">
        <v>1102048.1000000001</v>
      </c>
      <c r="AG23" s="6">
        <v>920291.41971000005</v>
      </c>
      <c r="AH23" s="6">
        <v>920291.41971000005</v>
      </c>
    </row>
    <row r="24" spans="1:34">
      <c r="A24" s="56" t="s">
        <v>16</v>
      </c>
      <c r="B24" s="57"/>
      <c r="C24" s="8">
        <v>1668784.18</v>
      </c>
      <c r="D24" s="8">
        <v>1668784.18</v>
      </c>
      <c r="F24" s="8">
        <v>1268173.6299999999</v>
      </c>
      <c r="G24" s="8">
        <v>1268173.6299999999</v>
      </c>
      <c r="I24" s="8">
        <v>1610454.88</v>
      </c>
      <c r="J24" s="8">
        <v>1610454.88</v>
      </c>
      <c r="L24" s="8">
        <v>1175992.05</v>
      </c>
      <c r="M24" s="8">
        <v>1175992.05</v>
      </c>
      <c r="O24" s="8">
        <f>SUM(O22:O23)</f>
        <v>1282244.6080500002</v>
      </c>
      <c r="P24" s="8">
        <f>SUM(P22:P23)</f>
        <v>1282244.6080500002</v>
      </c>
      <c r="R24" s="8">
        <f>SUM(R22:R23)</f>
        <v>1346735.31657</v>
      </c>
      <c r="S24" s="8">
        <f>SUM(S22:S23)</f>
        <v>1346735.31657</v>
      </c>
      <c r="U24" s="8">
        <f>SUM(U22:U23)</f>
        <v>927069.08</v>
      </c>
      <c r="V24" s="8">
        <f>SUM(V22:V23)</f>
        <v>927069.08</v>
      </c>
      <c r="X24" s="8">
        <v>1220714.19</v>
      </c>
      <c r="Y24" s="8">
        <v>1220714.19</v>
      </c>
      <c r="AA24" s="8">
        <v>1163601.7</v>
      </c>
      <c r="AB24" s="8">
        <v>1163601.7</v>
      </c>
      <c r="AD24" s="8">
        <f>SUM(AD22:AD23)</f>
        <v>1122545.9100000001</v>
      </c>
      <c r="AE24" s="8">
        <f>SUM(AE22:AE23)</f>
        <v>1122545.9100000001</v>
      </c>
      <c r="AG24" s="8">
        <f>SUM(AG22:AG23)</f>
        <v>942891.39800000004</v>
      </c>
      <c r="AH24" s="8">
        <f>SUM(AH22:AH23)</f>
        <v>942891.39800000004</v>
      </c>
    </row>
    <row r="25" spans="1:34">
      <c r="A25" s="54" t="s">
        <v>33</v>
      </c>
      <c r="B25" s="55"/>
      <c r="C25" s="9">
        <v>4377092.96</v>
      </c>
      <c r="D25" s="9">
        <v>4377092.96</v>
      </c>
      <c r="F25" s="9">
        <v>4011883.22</v>
      </c>
      <c r="G25" s="9">
        <v>4011883.22</v>
      </c>
      <c r="I25" s="9">
        <v>4410259.4000000004</v>
      </c>
      <c r="J25" s="9">
        <v>4410259.4000000004</v>
      </c>
      <c r="L25" s="9">
        <v>4169537.28</v>
      </c>
      <c r="M25" s="9">
        <v>4169537.28</v>
      </c>
      <c r="O25" s="9">
        <f>O21+O24</f>
        <v>4559540.2092599999</v>
      </c>
      <c r="P25" s="9">
        <f>P21+P24</f>
        <v>4559540.2092599999</v>
      </c>
      <c r="R25" s="9">
        <f>R21+R24</f>
        <v>4986072.7276699999</v>
      </c>
      <c r="S25" s="9">
        <f>S21+S24</f>
        <v>4986072.7276699999</v>
      </c>
      <c r="U25" s="9">
        <f>U21+U24</f>
        <v>4847196.0999999996</v>
      </c>
      <c r="V25" s="9">
        <f>V21+V24</f>
        <v>4847196.0999999996</v>
      </c>
      <c r="X25" s="9">
        <v>5248632.3</v>
      </c>
      <c r="Y25" s="9">
        <v>5248632.3</v>
      </c>
      <c r="AA25" s="9">
        <v>7094763.1299999999</v>
      </c>
      <c r="AB25" s="9">
        <v>7094763.1299999999</v>
      </c>
      <c r="AD25" s="9">
        <f>AD24+AD21</f>
        <v>6425734.709999999</v>
      </c>
      <c r="AE25" s="9">
        <f>AE24+AE21</f>
        <v>6425734.709999999</v>
      </c>
      <c r="AG25" s="9">
        <f>AG24+AG21</f>
        <v>6621375.0640900005</v>
      </c>
      <c r="AH25" s="9">
        <f>AH24+AH21</f>
        <v>6621375.0640900005</v>
      </c>
    </row>
    <row r="26" spans="1:34">
      <c r="A26" s="48"/>
      <c r="B26" s="48"/>
      <c r="C26" s="48"/>
      <c r="D26" s="48"/>
    </row>
    <row r="27" spans="1:34">
      <c r="A27" s="49" t="s">
        <v>20</v>
      </c>
      <c r="B27" s="49"/>
      <c r="C27" s="49"/>
      <c r="D27" s="49"/>
      <c r="G27" s="18" t="s">
        <v>20</v>
      </c>
      <c r="J27" s="18" t="s">
        <v>20</v>
      </c>
      <c r="M27" s="18" t="s">
        <v>20</v>
      </c>
      <c r="P27" s="18" t="s">
        <v>20</v>
      </c>
      <c r="S27" s="18" t="s">
        <v>20</v>
      </c>
      <c r="V27" s="18" t="s">
        <v>20</v>
      </c>
      <c r="Y27" s="18" t="s">
        <v>20</v>
      </c>
      <c r="AB27" s="43" t="s">
        <v>20</v>
      </c>
      <c r="AE27" s="43" t="s">
        <v>20</v>
      </c>
      <c r="AH27" s="43" t="s">
        <v>20</v>
      </c>
    </row>
    <row r="28" spans="1:34">
      <c r="A28" s="12"/>
      <c r="B28" s="12"/>
      <c r="C28" s="50" t="s">
        <v>54</v>
      </c>
      <c r="D28" s="51"/>
      <c r="F28" s="50" t="s">
        <v>53</v>
      </c>
      <c r="G28" s="51"/>
      <c r="I28" s="50" t="s">
        <v>71</v>
      </c>
      <c r="J28" s="51"/>
      <c r="L28" s="50" t="s">
        <v>81</v>
      </c>
      <c r="M28" s="51"/>
      <c r="O28" s="50" t="s">
        <v>87</v>
      </c>
      <c r="P28" s="51"/>
      <c r="R28" s="50" t="s">
        <v>98</v>
      </c>
      <c r="S28" s="51"/>
      <c r="U28" s="50" t="s">
        <v>105</v>
      </c>
      <c r="V28" s="51"/>
      <c r="X28" s="50" t="s">
        <v>119</v>
      </c>
      <c r="Y28" s="51"/>
      <c r="AA28" s="50" t="s">
        <v>128</v>
      </c>
      <c r="AB28" s="51"/>
      <c r="AD28" s="50" t="s">
        <v>139</v>
      </c>
      <c r="AE28" s="51"/>
      <c r="AG28" s="50" t="s">
        <v>138</v>
      </c>
      <c r="AH28" s="51"/>
    </row>
    <row r="29" spans="1:34" ht="25.5">
      <c r="A29" s="58" t="s">
        <v>0</v>
      </c>
      <c r="B29" s="58"/>
      <c r="C29" s="38" t="s">
        <v>1</v>
      </c>
      <c r="D29" s="38" t="s">
        <v>1</v>
      </c>
      <c r="F29" s="38" t="s">
        <v>1</v>
      </c>
      <c r="G29" s="38" t="s">
        <v>1</v>
      </c>
      <c r="I29" s="38" t="s">
        <v>1</v>
      </c>
      <c r="J29" s="38" t="s">
        <v>1</v>
      </c>
      <c r="L29" s="38" t="s">
        <v>1</v>
      </c>
      <c r="M29" s="38" t="s">
        <v>1</v>
      </c>
      <c r="O29" s="38" t="s">
        <v>1</v>
      </c>
      <c r="P29" s="38" t="s">
        <v>1</v>
      </c>
      <c r="R29" s="38" t="s">
        <v>1</v>
      </c>
      <c r="S29" s="38" t="s">
        <v>1</v>
      </c>
      <c r="U29" s="38" t="s">
        <v>1</v>
      </c>
      <c r="V29" s="38" t="s">
        <v>1</v>
      </c>
      <c r="X29" s="39" t="s">
        <v>1</v>
      </c>
      <c r="Y29" s="39" t="s">
        <v>1</v>
      </c>
      <c r="AA29" s="42" t="s">
        <v>1</v>
      </c>
      <c r="AB29" s="42" t="s">
        <v>1</v>
      </c>
      <c r="AD29" s="42" t="s">
        <v>1</v>
      </c>
      <c r="AE29" s="42" t="s">
        <v>1</v>
      </c>
      <c r="AG29" s="42" t="s">
        <v>1</v>
      </c>
      <c r="AH29" s="42" t="s">
        <v>1</v>
      </c>
    </row>
    <row r="30" spans="1:34" ht="25.5">
      <c r="A30" s="58"/>
      <c r="B30" s="58"/>
      <c r="C30" s="38" t="s">
        <v>2</v>
      </c>
      <c r="D30" s="38" t="s">
        <v>3</v>
      </c>
      <c r="F30" s="38" t="s">
        <v>2</v>
      </c>
      <c r="G30" s="38" t="s">
        <v>3</v>
      </c>
      <c r="I30" s="38" t="s">
        <v>2</v>
      </c>
      <c r="J30" s="38" t="s">
        <v>3</v>
      </c>
      <c r="L30" s="38" t="s">
        <v>2</v>
      </c>
      <c r="M30" s="38" t="s">
        <v>3</v>
      </c>
      <c r="O30" s="38" t="s">
        <v>2</v>
      </c>
      <c r="P30" s="38" t="s">
        <v>3</v>
      </c>
      <c r="R30" s="38" t="s">
        <v>2</v>
      </c>
      <c r="S30" s="38" t="s">
        <v>3</v>
      </c>
      <c r="U30" s="38" t="s">
        <v>2</v>
      </c>
      <c r="V30" s="38" t="s">
        <v>3</v>
      </c>
      <c r="X30" s="39" t="s">
        <v>2</v>
      </c>
      <c r="Y30" s="39" t="s">
        <v>3</v>
      </c>
      <c r="AA30" s="42" t="s">
        <v>2</v>
      </c>
      <c r="AB30" s="42" t="s">
        <v>3</v>
      </c>
      <c r="AD30" s="42" t="s">
        <v>2</v>
      </c>
      <c r="AE30" s="42" t="s">
        <v>3</v>
      </c>
      <c r="AG30" s="42" t="s">
        <v>2</v>
      </c>
      <c r="AH30" s="42" t="s">
        <v>3</v>
      </c>
    </row>
    <row r="31" spans="1:34">
      <c r="A31" s="58"/>
      <c r="B31" s="58"/>
      <c r="C31" s="38"/>
      <c r="D31" s="38" t="s">
        <v>4</v>
      </c>
      <c r="F31" s="38"/>
      <c r="G31" s="38" t="s">
        <v>4</v>
      </c>
      <c r="I31" s="38"/>
      <c r="J31" s="38" t="s">
        <v>4</v>
      </c>
      <c r="L31" s="38"/>
      <c r="M31" s="38" t="s">
        <v>4</v>
      </c>
      <c r="O31" s="38"/>
      <c r="P31" s="38" t="s">
        <v>4</v>
      </c>
      <c r="R31" s="38"/>
      <c r="S31" s="38" t="s">
        <v>4</v>
      </c>
      <c r="U31" s="38"/>
      <c r="V31" s="38" t="s">
        <v>4</v>
      </c>
      <c r="X31" s="39"/>
      <c r="Y31" s="39" t="s">
        <v>4</v>
      </c>
      <c r="AA31" s="42"/>
      <c r="AB31" s="42" t="s">
        <v>4</v>
      </c>
      <c r="AD31" s="42"/>
      <c r="AE31" s="42" t="s">
        <v>4</v>
      </c>
      <c r="AG31" s="42"/>
      <c r="AH31" s="42" t="s">
        <v>4</v>
      </c>
    </row>
    <row r="32" spans="1:34">
      <c r="A32" s="58"/>
      <c r="B32" s="58"/>
      <c r="C32" s="38"/>
      <c r="D32" s="38" t="s">
        <v>5</v>
      </c>
      <c r="F32" s="38"/>
      <c r="G32" s="38" t="s">
        <v>5</v>
      </c>
      <c r="I32" s="38"/>
      <c r="J32" s="38" t="s">
        <v>5</v>
      </c>
      <c r="L32" s="38"/>
      <c r="M32" s="38" t="s">
        <v>5</v>
      </c>
      <c r="O32" s="38"/>
      <c r="P32" s="38" t="s">
        <v>5</v>
      </c>
      <c r="R32" s="38"/>
      <c r="S32" s="38" t="s">
        <v>5</v>
      </c>
      <c r="U32" s="38"/>
      <c r="V32" s="38" t="s">
        <v>5</v>
      </c>
      <c r="X32" s="39"/>
      <c r="Y32" s="39" t="s">
        <v>5</v>
      </c>
      <c r="AA32" s="42"/>
      <c r="AB32" s="42" t="s">
        <v>5</v>
      </c>
      <c r="AD32" s="42"/>
      <c r="AE32" s="42" t="s">
        <v>5</v>
      </c>
      <c r="AG32" s="42"/>
      <c r="AH32" s="42" t="s">
        <v>5</v>
      </c>
    </row>
    <row r="33" spans="1:34">
      <c r="A33" s="52" t="s">
        <v>6</v>
      </c>
      <c r="B33" s="53"/>
      <c r="C33" s="6">
        <v>1014980.69</v>
      </c>
      <c r="D33" s="6">
        <v>1014980.69</v>
      </c>
      <c r="F33" s="6">
        <v>1206957.6200000001</v>
      </c>
      <c r="G33" s="6">
        <v>1206957.6200000001</v>
      </c>
      <c r="I33" s="6">
        <v>1240598.6000000001</v>
      </c>
      <c r="J33" s="6">
        <v>1240598.6000000001</v>
      </c>
      <c r="L33" s="6">
        <v>1307043.6599999999</v>
      </c>
      <c r="M33" s="6">
        <v>1307043.6599999999</v>
      </c>
      <c r="O33" s="6">
        <v>1353855.7064700001</v>
      </c>
      <c r="P33" s="6">
        <v>1353855.7064700001</v>
      </c>
      <c r="R33" s="6">
        <v>1440288.5374499999</v>
      </c>
      <c r="S33" s="6">
        <v>1440288.5374499999</v>
      </c>
      <c r="U33" s="6">
        <v>1519277.96</v>
      </c>
      <c r="V33" s="6">
        <v>1519277.96</v>
      </c>
      <c r="W33" s="2"/>
      <c r="X33" s="6">
        <v>1611798.35</v>
      </c>
      <c r="Y33" s="6">
        <v>1611798.35</v>
      </c>
      <c r="AA33" s="6">
        <v>1786035.5</v>
      </c>
      <c r="AB33" s="6">
        <v>1786035.5</v>
      </c>
      <c r="AD33" s="6">
        <v>1870772.9</v>
      </c>
      <c r="AE33" s="6">
        <v>1870772.9</v>
      </c>
      <c r="AG33" s="6">
        <v>1993213.0165500024</v>
      </c>
      <c r="AH33" s="6">
        <v>1993213.0165500024</v>
      </c>
    </row>
    <row r="34" spans="1:34">
      <c r="A34" s="52" t="s">
        <v>7</v>
      </c>
      <c r="B34" s="53"/>
      <c r="C34" s="6">
        <v>887475.29</v>
      </c>
      <c r="D34" s="6">
        <v>887475.29</v>
      </c>
      <c r="F34" s="6">
        <v>449841.65</v>
      </c>
      <c r="G34" s="6">
        <v>449841.65</v>
      </c>
      <c r="I34" s="6">
        <v>493351.64</v>
      </c>
      <c r="J34" s="6">
        <v>493351.64</v>
      </c>
      <c r="L34" s="6">
        <v>605240.98</v>
      </c>
      <c r="M34" s="6">
        <v>605240.98</v>
      </c>
      <c r="O34" s="6">
        <v>620577.61308000004</v>
      </c>
      <c r="P34" s="6">
        <v>620577.61308000004</v>
      </c>
      <c r="R34" s="6">
        <v>619607.86015999992</v>
      </c>
      <c r="S34" s="6">
        <v>619607.86015999992</v>
      </c>
      <c r="U34" s="6">
        <v>613084.61</v>
      </c>
      <c r="V34" s="6">
        <v>613084.61</v>
      </c>
      <c r="W34" s="2"/>
      <c r="X34" s="6">
        <v>739284.17</v>
      </c>
      <c r="Y34" s="6">
        <v>739284.17</v>
      </c>
      <c r="AA34" s="6">
        <v>798640.92</v>
      </c>
      <c r="AB34" s="6">
        <v>798640.92</v>
      </c>
      <c r="AD34" s="6">
        <v>885670.61</v>
      </c>
      <c r="AE34" s="6">
        <v>885670.61</v>
      </c>
      <c r="AG34" s="6">
        <v>923406.88810999808</v>
      </c>
      <c r="AH34" s="6">
        <v>923406.88810999808</v>
      </c>
    </row>
    <row r="35" spans="1:34">
      <c r="A35" s="52" t="s">
        <v>47</v>
      </c>
      <c r="B35" s="53"/>
      <c r="C35" s="6">
        <v>232042.32</v>
      </c>
      <c r="D35" s="6">
        <v>232042.32</v>
      </c>
      <c r="F35" s="6">
        <v>233585.01</v>
      </c>
      <c r="G35" s="6">
        <v>233585.01</v>
      </c>
      <c r="I35" s="6">
        <v>236639.81</v>
      </c>
      <c r="J35" s="6">
        <v>236639.81</v>
      </c>
      <c r="L35" s="6">
        <v>150196.78</v>
      </c>
      <c r="M35" s="6">
        <v>150196.78</v>
      </c>
      <c r="O35" s="6">
        <v>108950.76504000001</v>
      </c>
      <c r="P35" s="6">
        <v>108950.76504000001</v>
      </c>
      <c r="R35" s="6">
        <v>111583.9598</v>
      </c>
      <c r="S35" s="6">
        <v>111583.9598</v>
      </c>
      <c r="U35" s="6">
        <v>131315.63</v>
      </c>
      <c r="V35" s="6">
        <v>131315.63</v>
      </c>
      <c r="W35" s="2"/>
      <c r="X35" s="6">
        <v>126329.18</v>
      </c>
      <c r="Y35" s="6">
        <v>126329.18</v>
      </c>
      <c r="AA35" s="6">
        <v>58354.31</v>
      </c>
      <c r="AB35" s="6">
        <v>58354.31</v>
      </c>
      <c r="AD35" s="6">
        <v>49918.43</v>
      </c>
      <c r="AE35" s="6">
        <v>49918.43</v>
      </c>
      <c r="AG35" s="6">
        <v>66864.986829999994</v>
      </c>
      <c r="AH35" s="6">
        <v>66864.986829999994</v>
      </c>
    </row>
    <row r="36" spans="1:34">
      <c r="A36" s="52" t="s">
        <v>8</v>
      </c>
      <c r="B36" s="53"/>
      <c r="C36" s="6">
        <v>1116922.72</v>
      </c>
      <c r="D36" s="6">
        <v>1116922.72</v>
      </c>
      <c r="F36" s="6">
        <v>796630.5</v>
      </c>
      <c r="G36" s="6">
        <v>796630.5</v>
      </c>
      <c r="I36" s="6">
        <v>871146.24</v>
      </c>
      <c r="J36" s="6">
        <v>871146.24</v>
      </c>
      <c r="L36" s="6">
        <v>956976.05</v>
      </c>
      <c r="M36" s="6">
        <v>956976.05</v>
      </c>
      <c r="O36" s="6">
        <v>1017651.5421900001</v>
      </c>
      <c r="P36" s="6">
        <v>1017651.5421900001</v>
      </c>
      <c r="R36" s="6">
        <v>1125007.3767000001</v>
      </c>
      <c r="S36" s="6">
        <v>1125007.3767000001</v>
      </c>
      <c r="U36" s="6">
        <v>1206009.83</v>
      </c>
      <c r="V36" s="6">
        <v>1206009.83</v>
      </c>
      <c r="W36" s="2"/>
      <c r="X36" s="6">
        <v>1298045.32</v>
      </c>
      <c r="Y36" s="6">
        <v>1298045.32</v>
      </c>
      <c r="AA36" s="6">
        <v>2265919.96</v>
      </c>
      <c r="AB36" s="6">
        <v>2265919.96</v>
      </c>
      <c r="AD36" s="6">
        <v>1624234.59</v>
      </c>
      <c r="AE36" s="6">
        <v>1624234.59</v>
      </c>
      <c r="AG36" s="6">
        <v>1844979.1071699983</v>
      </c>
      <c r="AH36" s="6">
        <v>1844979.1071699983</v>
      </c>
    </row>
    <row r="37" spans="1:34">
      <c r="A37" s="52" t="s">
        <v>9</v>
      </c>
      <c r="B37" s="53"/>
      <c r="C37" s="7"/>
      <c r="D37" s="7"/>
      <c r="F37" s="7"/>
      <c r="G37" s="7"/>
      <c r="I37" s="7"/>
      <c r="J37" s="7"/>
      <c r="L37" s="7"/>
      <c r="M37" s="7"/>
      <c r="O37" s="7"/>
      <c r="P37" s="7"/>
      <c r="R37" s="7"/>
      <c r="S37" s="7"/>
      <c r="U37" s="7"/>
      <c r="V37" s="7"/>
      <c r="X37" s="7"/>
      <c r="Y37" s="7"/>
      <c r="AA37" s="7">
        <v>0</v>
      </c>
      <c r="AB37" s="7">
        <v>0</v>
      </c>
      <c r="AD37" s="7">
        <v>0</v>
      </c>
      <c r="AE37" s="7">
        <v>0</v>
      </c>
      <c r="AG37" s="7">
        <v>0</v>
      </c>
      <c r="AH37" s="7">
        <v>0</v>
      </c>
    </row>
    <row r="38" spans="1:34">
      <c r="A38" s="56" t="s">
        <v>10</v>
      </c>
      <c r="B38" s="57"/>
      <c r="C38" s="8">
        <v>3251421.02</v>
      </c>
      <c r="D38" s="8">
        <v>3251421.02</v>
      </c>
      <c r="F38" s="8">
        <v>2687014.78</v>
      </c>
      <c r="G38" s="8">
        <v>2687014.78</v>
      </c>
      <c r="I38" s="8">
        <v>2841736.29</v>
      </c>
      <c r="J38" s="8">
        <v>2841736.29</v>
      </c>
      <c r="L38" s="8">
        <v>3019457.47</v>
      </c>
      <c r="M38" s="8">
        <v>3019457.47</v>
      </c>
      <c r="O38" s="8">
        <f>SUM(O33:O37)</f>
        <v>3101035.62678</v>
      </c>
      <c r="P38" s="8">
        <f>SUM(P33:P37)</f>
        <v>3101035.62678</v>
      </c>
      <c r="R38" s="8">
        <f>SUM(R33:R37)</f>
        <v>3296487.7341099996</v>
      </c>
      <c r="S38" s="8">
        <f>SUM(S33:S37)</f>
        <v>3296487.7341099996</v>
      </c>
      <c r="U38" s="8">
        <f>SUM(U33:U37)</f>
        <v>3469688.03</v>
      </c>
      <c r="V38" s="8">
        <f>SUM(V33:V37)</f>
        <v>3469688.03</v>
      </c>
      <c r="X38" s="8">
        <v>3775457.02</v>
      </c>
      <c r="Y38" s="8">
        <v>3775457.02</v>
      </c>
      <c r="AA38" s="8">
        <v>4908950.6900000004</v>
      </c>
      <c r="AB38" s="8">
        <v>4908950.6900000004</v>
      </c>
      <c r="AD38" s="8">
        <f>SUM(AD33:AD37)</f>
        <v>4430596.53</v>
      </c>
      <c r="AE38" s="8">
        <f>SUM(AE33:AE37)</f>
        <v>4430596.53</v>
      </c>
      <c r="AG38" s="8">
        <f>SUM(AG33:AG37)</f>
        <v>4828463.9986599982</v>
      </c>
      <c r="AH38" s="8">
        <f>SUM(AH33:AH37)</f>
        <v>4828463.9986599982</v>
      </c>
    </row>
    <row r="39" spans="1:34">
      <c r="A39" s="52" t="s">
        <v>11</v>
      </c>
      <c r="B39" s="53"/>
      <c r="C39" s="6">
        <v>126769.46</v>
      </c>
      <c r="D39" s="6">
        <v>126769.46</v>
      </c>
      <c r="F39" s="6">
        <v>138582.54</v>
      </c>
      <c r="G39" s="6">
        <v>138582.54</v>
      </c>
      <c r="I39" s="6">
        <v>127339.17</v>
      </c>
      <c r="J39" s="6">
        <v>127339.17</v>
      </c>
      <c r="L39" s="6">
        <v>133955.64000000001</v>
      </c>
      <c r="M39" s="6">
        <v>133955.64000000001</v>
      </c>
      <c r="O39" s="6">
        <v>146675.31836999999</v>
      </c>
      <c r="P39" s="6">
        <v>146675.31836999999</v>
      </c>
      <c r="R39" s="6">
        <v>140938.25821</v>
      </c>
      <c r="S39" s="6">
        <v>140938.25821</v>
      </c>
      <c r="U39" s="6">
        <v>283576.23</v>
      </c>
      <c r="V39" s="6">
        <v>283576.23</v>
      </c>
      <c r="W39" s="2"/>
      <c r="X39" s="6">
        <v>236250.34</v>
      </c>
      <c r="Y39" s="6">
        <v>236250.34</v>
      </c>
      <c r="AA39" s="6">
        <v>162905.79999999999</v>
      </c>
      <c r="AB39" s="6">
        <v>162905.79999999999</v>
      </c>
      <c r="AD39" s="6">
        <v>146487.04999999999</v>
      </c>
      <c r="AE39" s="6">
        <v>146487.04999999999</v>
      </c>
      <c r="AG39" s="6">
        <v>224177.31776000001</v>
      </c>
      <c r="AH39" s="6">
        <v>224177.31776000001</v>
      </c>
    </row>
    <row r="40" spans="1:34">
      <c r="A40" s="52" t="s">
        <v>12</v>
      </c>
      <c r="B40" s="53"/>
      <c r="C40" s="6">
        <v>261359.58</v>
      </c>
      <c r="D40" s="6">
        <v>261359.58</v>
      </c>
      <c r="F40" s="6">
        <v>281334.74</v>
      </c>
      <c r="G40" s="6">
        <v>281334.74</v>
      </c>
      <c r="I40" s="6">
        <v>271929.39</v>
      </c>
      <c r="J40" s="6">
        <v>271929.39</v>
      </c>
      <c r="L40" s="6">
        <v>301300.34000000003</v>
      </c>
      <c r="M40" s="6">
        <v>301300.34000000003</v>
      </c>
      <c r="O40" s="6">
        <v>300602.61721</v>
      </c>
      <c r="P40" s="6">
        <v>300602.61721</v>
      </c>
      <c r="R40" s="6">
        <v>439620.08747000003</v>
      </c>
      <c r="S40" s="6">
        <v>439620.08747000003</v>
      </c>
      <c r="U40" s="6">
        <v>378358.44</v>
      </c>
      <c r="V40" s="6">
        <v>378358.44</v>
      </c>
      <c r="W40" s="2"/>
      <c r="X40" s="6">
        <v>380707.49</v>
      </c>
      <c r="Y40" s="6">
        <v>380707.49</v>
      </c>
      <c r="AA40" s="6">
        <v>407198.42</v>
      </c>
      <c r="AB40" s="6">
        <v>407198.42</v>
      </c>
      <c r="AD40" s="6">
        <v>451819.13</v>
      </c>
      <c r="AE40" s="6">
        <v>451819.13</v>
      </c>
      <c r="AG40" s="6">
        <v>585270.16589000018</v>
      </c>
      <c r="AH40" s="6">
        <v>585270.16589000018</v>
      </c>
    </row>
    <row r="41" spans="1:34">
      <c r="A41" s="56" t="s">
        <v>13</v>
      </c>
      <c r="B41" s="57"/>
      <c r="C41" s="8">
        <v>388129.04</v>
      </c>
      <c r="D41" s="8">
        <v>388129.04</v>
      </c>
      <c r="F41" s="8">
        <v>419917.28</v>
      </c>
      <c r="G41" s="8">
        <v>419917.28</v>
      </c>
      <c r="I41" s="8">
        <v>399268.56</v>
      </c>
      <c r="J41" s="8">
        <v>399268.56</v>
      </c>
      <c r="L41" s="8">
        <v>435255.98</v>
      </c>
      <c r="M41" s="8">
        <v>435255.98</v>
      </c>
      <c r="O41" s="8">
        <f>SUM(O39:O40)</f>
        <v>447277.93557999999</v>
      </c>
      <c r="P41" s="8">
        <f>SUM(P39:P40)</f>
        <v>447277.93557999999</v>
      </c>
      <c r="R41" s="8">
        <f>SUM(R39:R40)</f>
        <v>580558.34568000003</v>
      </c>
      <c r="S41" s="8">
        <f>SUM(S39:S40)</f>
        <v>580558.34568000003</v>
      </c>
      <c r="U41" s="8">
        <f>SUM(U39:U40)</f>
        <v>661934.66999999993</v>
      </c>
      <c r="V41" s="8">
        <f>SUM(V39:V40)</f>
        <v>661934.66999999993</v>
      </c>
      <c r="X41" s="8">
        <v>616957.82999999996</v>
      </c>
      <c r="Y41" s="8">
        <v>616957.82999999996</v>
      </c>
      <c r="AA41" s="8">
        <v>570104.22</v>
      </c>
      <c r="AB41" s="8">
        <v>570104.22</v>
      </c>
      <c r="AD41" s="8">
        <f>SUM(AD39:AD40)</f>
        <v>598306.17999999993</v>
      </c>
      <c r="AE41" s="8">
        <f>SUM(AE39:AE40)</f>
        <v>598306.17999999993</v>
      </c>
      <c r="AG41" s="8">
        <f>SUM(AG39:AG40)</f>
        <v>809447.48365000018</v>
      </c>
      <c r="AH41" s="8">
        <f>SUM(AH39:AH40)</f>
        <v>809447.48365000018</v>
      </c>
    </row>
    <row r="42" spans="1:34">
      <c r="A42" s="56" t="s">
        <v>14</v>
      </c>
      <c r="B42" s="57"/>
      <c r="C42" s="8">
        <v>3639550.06</v>
      </c>
      <c r="D42" s="8">
        <v>3639550.06</v>
      </c>
      <c r="F42" s="8">
        <v>3106932.06</v>
      </c>
      <c r="G42" s="8">
        <v>3106932.06</v>
      </c>
      <c r="I42" s="8">
        <v>3241004.85</v>
      </c>
      <c r="J42" s="8">
        <v>3241004.85</v>
      </c>
      <c r="L42" s="8">
        <v>3454713.45</v>
      </c>
      <c r="M42" s="8">
        <v>3454713.45</v>
      </c>
      <c r="O42" s="8">
        <f>O38+O41</f>
        <v>3548313.5623599999</v>
      </c>
      <c r="P42" s="8">
        <f>P38+P41</f>
        <v>3548313.5623599999</v>
      </c>
      <c r="R42" s="8">
        <f>R38+R41</f>
        <v>3877046.0797899999</v>
      </c>
      <c r="S42" s="8">
        <f>S38+S41</f>
        <v>3877046.0797899999</v>
      </c>
      <c r="U42" s="8">
        <f>U38+U41</f>
        <v>4131622.6999999997</v>
      </c>
      <c r="V42" s="8">
        <f>V38+V41</f>
        <v>4131622.6999999997</v>
      </c>
      <c r="X42" s="8">
        <v>4392414.8499999996</v>
      </c>
      <c r="Y42" s="8">
        <v>4392414.8499999996</v>
      </c>
      <c r="AA42" s="8">
        <v>5479054.9100000001</v>
      </c>
      <c r="AB42" s="8">
        <v>5479054.9100000001</v>
      </c>
      <c r="AD42" s="8">
        <f>AD41+AD38</f>
        <v>5028902.71</v>
      </c>
      <c r="AE42" s="8">
        <f>AE41+AE38</f>
        <v>5028902.71</v>
      </c>
      <c r="AG42" s="8">
        <f>AG41+AG38</f>
        <v>5637911.482309998</v>
      </c>
      <c r="AH42" s="8">
        <f>AH41+AH38</f>
        <v>5637911.482309998</v>
      </c>
    </row>
    <row r="43" spans="1:34">
      <c r="A43" s="52" t="s">
        <v>48</v>
      </c>
      <c r="B43" s="53"/>
      <c r="C43" s="6">
        <v>169625.19</v>
      </c>
      <c r="D43" s="6">
        <v>169625.19</v>
      </c>
      <c r="F43" s="6">
        <v>0.01</v>
      </c>
      <c r="G43" s="6">
        <v>0.01</v>
      </c>
      <c r="I43" s="6">
        <v>327923.71999999997</v>
      </c>
      <c r="J43" s="6">
        <v>327923.71999999997</v>
      </c>
      <c r="L43" s="6">
        <v>146033.12</v>
      </c>
      <c r="M43" s="6">
        <v>146033.12</v>
      </c>
      <c r="O43" s="6">
        <v>133882.61444</v>
      </c>
      <c r="P43" s="6">
        <v>133882.61440000002</v>
      </c>
      <c r="R43" s="6">
        <v>15691.317999999999</v>
      </c>
      <c r="S43" s="6">
        <v>15691.317999999999</v>
      </c>
      <c r="U43" s="6">
        <v>41328.99</v>
      </c>
      <c r="V43" s="6">
        <v>41328.99</v>
      </c>
      <c r="W43" s="2"/>
      <c r="X43" s="6">
        <v>31072.85</v>
      </c>
      <c r="Y43" s="6">
        <v>31072.85</v>
      </c>
      <c r="AA43" s="6">
        <v>31575.18</v>
      </c>
      <c r="AB43" s="6">
        <v>31575.18</v>
      </c>
      <c r="AD43" s="6">
        <v>22810.42</v>
      </c>
      <c r="AE43" s="6">
        <v>22810.42</v>
      </c>
      <c r="AG43" s="6">
        <v>21069.567600000002</v>
      </c>
      <c r="AH43" s="6">
        <v>21069.567600000002</v>
      </c>
    </row>
    <row r="44" spans="1:34">
      <c r="A44" s="52" t="s">
        <v>15</v>
      </c>
      <c r="B44" s="53"/>
      <c r="C44" s="6">
        <v>482772.86</v>
      </c>
      <c r="D44" s="6">
        <v>482772.86</v>
      </c>
      <c r="F44" s="6">
        <v>487635.09</v>
      </c>
      <c r="G44" s="6">
        <v>487635.09</v>
      </c>
      <c r="I44" s="6">
        <v>677921.17</v>
      </c>
      <c r="J44" s="6">
        <v>677921.17</v>
      </c>
      <c r="L44" s="6">
        <v>504133.68</v>
      </c>
      <c r="M44" s="6">
        <v>504133.68</v>
      </c>
      <c r="O44" s="6">
        <v>711922.05438999995</v>
      </c>
      <c r="P44" s="6">
        <v>711922.05438999995</v>
      </c>
      <c r="R44" s="6">
        <v>807205.27630999999</v>
      </c>
      <c r="S44" s="6">
        <v>807205.27630999999</v>
      </c>
      <c r="U44" s="6">
        <v>862366.63</v>
      </c>
      <c r="V44" s="6">
        <v>862366.63</v>
      </c>
      <c r="W44" s="2"/>
      <c r="X44" s="6">
        <v>990332.81</v>
      </c>
      <c r="Y44" s="6">
        <v>990332.81</v>
      </c>
      <c r="AA44" s="6">
        <v>1166072.1399999999</v>
      </c>
      <c r="AB44" s="6">
        <v>1166072.1399999999</v>
      </c>
      <c r="AD44" s="6">
        <v>1180155.93</v>
      </c>
      <c r="AE44" s="6">
        <v>1180155.93</v>
      </c>
      <c r="AG44" s="6">
        <v>1152925.0946000002</v>
      </c>
      <c r="AH44" s="6">
        <v>1152925.0946000002</v>
      </c>
    </row>
    <row r="45" spans="1:34">
      <c r="A45" s="56" t="s">
        <v>16</v>
      </c>
      <c r="B45" s="57"/>
      <c r="C45" s="8">
        <v>652398.05000000005</v>
      </c>
      <c r="D45" s="8">
        <v>652398.05000000005</v>
      </c>
      <c r="F45" s="8">
        <v>487635.1</v>
      </c>
      <c r="G45" s="8">
        <v>487635.1</v>
      </c>
      <c r="I45" s="8">
        <v>1005844.89</v>
      </c>
      <c r="J45" s="8">
        <v>1005844.89</v>
      </c>
      <c r="L45" s="8">
        <v>650166.80000000005</v>
      </c>
      <c r="M45" s="8">
        <v>650166.80000000005</v>
      </c>
      <c r="O45" s="8">
        <f>SUM(O43:O44)</f>
        <v>845804.66882999998</v>
      </c>
      <c r="P45" s="8">
        <f>SUM(P43:P44)</f>
        <v>845804.66879000003</v>
      </c>
      <c r="R45" s="8">
        <f>SUM(R43:R44)</f>
        <v>822896.59430999996</v>
      </c>
      <c r="S45" s="8">
        <f>SUM(S43:S44)</f>
        <v>822896.59430999996</v>
      </c>
      <c r="U45" s="8">
        <f>SUM(U43:U44)</f>
        <v>903695.62</v>
      </c>
      <c r="V45" s="8">
        <f>SUM(V43:V44)</f>
        <v>903695.62</v>
      </c>
      <c r="X45" s="8">
        <v>1021405.66</v>
      </c>
      <c r="Y45" s="8">
        <v>1021405.66</v>
      </c>
      <c r="AA45" s="8">
        <v>1197647.32</v>
      </c>
      <c r="AB45" s="8">
        <v>1197647.32</v>
      </c>
      <c r="AD45" s="8">
        <f>SUM(AD43:AD44)</f>
        <v>1202966.3499999999</v>
      </c>
      <c r="AE45" s="8">
        <f>SUM(AE43:AE44)</f>
        <v>1202966.3499999999</v>
      </c>
      <c r="AG45" s="8">
        <f>SUM(AG43:AG44)</f>
        <v>1173994.6622000001</v>
      </c>
      <c r="AH45" s="8">
        <f>SUM(AH43:AH44)</f>
        <v>1173994.6622000001</v>
      </c>
    </row>
    <row r="46" spans="1:34">
      <c r="A46" s="54" t="s">
        <v>17</v>
      </c>
      <c r="B46" s="55"/>
      <c r="C46" s="9">
        <v>4291948.1100000003</v>
      </c>
      <c r="D46" s="9">
        <v>4291948.1100000003</v>
      </c>
      <c r="F46" s="9">
        <v>3594567.16</v>
      </c>
      <c r="G46" s="9">
        <v>3594567.16</v>
      </c>
      <c r="I46" s="9">
        <v>4246849.74</v>
      </c>
      <c r="J46" s="9">
        <v>4246849.74</v>
      </c>
      <c r="L46" s="9">
        <v>4104880.25</v>
      </c>
      <c r="M46" s="9">
        <v>4104880.25</v>
      </c>
      <c r="O46" s="9">
        <f>O42+O45</f>
        <v>4394118.2311899997</v>
      </c>
      <c r="P46" s="9">
        <f>P42+P45</f>
        <v>4394118.2311499994</v>
      </c>
      <c r="R46" s="9">
        <f>R42+R45</f>
        <v>4699942.6740999995</v>
      </c>
      <c r="S46" s="9">
        <f>S42+S45</f>
        <v>4699942.6740999995</v>
      </c>
      <c r="U46" s="9">
        <f>U42+U45</f>
        <v>5035318.3199999994</v>
      </c>
      <c r="V46" s="9">
        <f>V42+V45</f>
        <v>5035318.3199999994</v>
      </c>
      <c r="X46" s="9">
        <v>5413820.5</v>
      </c>
      <c r="Y46" s="9">
        <v>5413820.5</v>
      </c>
      <c r="AA46" s="9">
        <v>6676702.2300000004</v>
      </c>
      <c r="AB46" s="9">
        <v>6676702.2300000004</v>
      </c>
      <c r="AD46" s="9">
        <f>AD45+AD42</f>
        <v>6231869.0599999996</v>
      </c>
      <c r="AE46" s="9">
        <f>AE45+AE42</f>
        <v>6231869.0599999996</v>
      </c>
      <c r="AG46" s="9">
        <f>AG45+AG42</f>
        <v>6811906.1445099982</v>
      </c>
      <c r="AH46" s="9">
        <f>AH45+AH42</f>
        <v>6811906.1445099982</v>
      </c>
    </row>
    <row r="48" spans="1:34">
      <c r="C48" s="5" t="s">
        <v>93</v>
      </c>
      <c r="F48" s="5" t="s">
        <v>93</v>
      </c>
      <c r="I48" s="5" t="s">
        <v>93</v>
      </c>
      <c r="L48" s="5" t="s">
        <v>93</v>
      </c>
      <c r="O48" s="5" t="s">
        <v>93</v>
      </c>
      <c r="R48" s="5" t="s">
        <v>93</v>
      </c>
      <c r="U48" s="5" t="s">
        <v>93</v>
      </c>
      <c r="X48" s="5" t="s">
        <v>93</v>
      </c>
      <c r="AA48" s="5" t="s">
        <v>93</v>
      </c>
      <c r="AD48" s="5" t="s">
        <v>93</v>
      </c>
      <c r="AG48" s="5" t="s">
        <v>93</v>
      </c>
    </row>
    <row r="49" spans="3:33">
      <c r="C49" s="5" t="s">
        <v>94</v>
      </c>
      <c r="F49" s="5" t="s">
        <v>94</v>
      </c>
      <c r="I49" s="5" t="s">
        <v>94</v>
      </c>
      <c r="L49" s="5" t="s">
        <v>94</v>
      </c>
      <c r="O49" s="5" t="s">
        <v>94</v>
      </c>
      <c r="R49" s="5" t="s">
        <v>94</v>
      </c>
      <c r="U49" s="5" t="s">
        <v>94</v>
      </c>
      <c r="X49" s="5" t="s">
        <v>94</v>
      </c>
      <c r="AA49" s="5" t="s">
        <v>94</v>
      </c>
      <c r="AD49" s="5" t="s">
        <v>94</v>
      </c>
      <c r="AG49" s="41" t="s">
        <v>137</v>
      </c>
    </row>
    <row r="50" spans="3:33">
      <c r="D50" s="10"/>
      <c r="X50" s="41"/>
      <c r="AA50" s="41"/>
      <c r="AD50" s="41" t="s">
        <v>136</v>
      </c>
      <c r="AG50" s="41"/>
    </row>
    <row r="51" spans="3:33">
      <c r="D51" s="10"/>
    </row>
    <row r="52" spans="3:33" ht="15">
      <c r="D52" s="10"/>
      <c r="AA52" s="44" t="s">
        <v>129</v>
      </c>
    </row>
    <row r="53" spans="3:33">
      <c r="D53" s="10"/>
      <c r="X53" s="41"/>
    </row>
    <row r="54" spans="3:33">
      <c r="X54" s="41"/>
    </row>
    <row r="55" spans="3:33">
      <c r="D55" s="11"/>
    </row>
  </sheetData>
  <mergeCells count="59">
    <mergeCell ref="AG7:AH7"/>
    <mergeCell ref="AG28:AH28"/>
    <mergeCell ref="A24:B24"/>
    <mergeCell ref="A17:B17"/>
    <mergeCell ref="A19:B19"/>
    <mergeCell ref="A20:B20"/>
    <mergeCell ref="AD7:AE7"/>
    <mergeCell ref="A18:B18"/>
    <mergeCell ref="A12:B12"/>
    <mergeCell ref="C7:D7"/>
    <mergeCell ref="A13:B13"/>
    <mergeCell ref="A14:B14"/>
    <mergeCell ref="AD28:AE28"/>
    <mergeCell ref="A22:B22"/>
    <mergeCell ref="A23:B23"/>
    <mergeCell ref="U7:V7"/>
    <mergeCell ref="U28:V28"/>
    <mergeCell ref="A21:B21"/>
    <mergeCell ref="X7:Y7"/>
    <mergeCell ref="X28:Y28"/>
    <mergeCell ref="AA7:AB7"/>
    <mergeCell ref="AA28:AB28"/>
    <mergeCell ref="A8:B11"/>
    <mergeCell ref="A15:B15"/>
    <mergeCell ref="A16:B16"/>
    <mergeCell ref="O7:P7"/>
    <mergeCell ref="O28:P28"/>
    <mergeCell ref="R7:S7"/>
    <mergeCell ref="R28:S28"/>
    <mergeCell ref="F28:G28"/>
    <mergeCell ref="I7:J7"/>
    <mergeCell ref="I28:J28"/>
    <mergeCell ref="L7:M7"/>
    <mergeCell ref="L28:M28"/>
    <mergeCell ref="F7:G7"/>
    <mergeCell ref="A46:B46"/>
    <mergeCell ref="A39:B39"/>
    <mergeCell ref="A40:B40"/>
    <mergeCell ref="A41:B41"/>
    <mergeCell ref="A42:B42"/>
    <mergeCell ref="A43:B43"/>
    <mergeCell ref="A44:B44"/>
    <mergeCell ref="A45:B45"/>
    <mergeCell ref="A38:B38"/>
    <mergeCell ref="A25:B25"/>
    <mergeCell ref="A26:D26"/>
    <mergeCell ref="A27:D27"/>
    <mergeCell ref="A29:B32"/>
    <mergeCell ref="C28:D28"/>
    <mergeCell ref="A36:B36"/>
    <mergeCell ref="A37:B37"/>
    <mergeCell ref="A34:B34"/>
    <mergeCell ref="A35:B35"/>
    <mergeCell ref="A33:B33"/>
    <mergeCell ref="A1:D1"/>
    <mergeCell ref="A2:D2"/>
    <mergeCell ref="A3:D3"/>
    <mergeCell ref="A4:D5"/>
    <mergeCell ref="A6:D6"/>
  </mergeCells>
  <hyperlinks>
    <hyperlink ref="AA52" r:id="rId1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>
    <pageSetUpPr fitToPage="1"/>
  </sheetPr>
  <dimension ref="A1:CG33"/>
  <sheetViews>
    <sheetView workbookViewId="0">
      <pane xSplit="1" topLeftCell="BO1" activePane="topRight" state="frozen"/>
      <selection pane="topRight" activeCell="BQ31" sqref="BQ31"/>
    </sheetView>
  </sheetViews>
  <sheetFormatPr baseColWidth="10" defaultColWidth="11.42578125" defaultRowHeight="12.75"/>
  <cols>
    <col min="1" max="1" width="30.7109375" style="1" customWidth="1"/>
    <col min="2" max="2" width="1.7109375" style="1" customWidth="1"/>
    <col min="3" max="3" width="13.28515625" style="1" bestFit="1" customWidth="1"/>
    <col min="4" max="4" width="9.85546875" style="1" bestFit="1" customWidth="1"/>
    <col min="5" max="5" width="12.28515625" style="1" bestFit="1" customWidth="1"/>
    <col min="6" max="6" width="13.28515625" style="1" bestFit="1" customWidth="1"/>
    <col min="7" max="7" width="12.28515625" style="1" bestFit="1" customWidth="1"/>
    <col min="8" max="8" width="13.28515625" style="1" bestFit="1" customWidth="1"/>
    <col min="9" max="9" width="1.7109375" style="1" customWidth="1"/>
    <col min="10" max="15" width="13.28515625" style="1" customWidth="1"/>
    <col min="16" max="16" width="1.7109375" style="1" customWidth="1"/>
    <col min="17" max="22" width="13.28515625" style="1" customWidth="1"/>
    <col min="23" max="23" width="1.7109375" style="1" customWidth="1"/>
    <col min="24" max="29" width="13.28515625" style="1" customWidth="1"/>
    <col min="30" max="30" width="1.7109375" style="1" customWidth="1"/>
    <col min="31" max="36" width="13.28515625" style="1" customWidth="1"/>
    <col min="37" max="37" width="1.7109375" style="1" customWidth="1"/>
    <col min="38" max="43" width="13.28515625" style="1" customWidth="1"/>
    <col min="44" max="44" width="1.7109375" style="1" customWidth="1"/>
    <col min="45" max="50" width="13.28515625" style="1" customWidth="1"/>
    <col min="51" max="51" width="1.7109375" style="1" customWidth="1"/>
    <col min="52" max="57" width="13.28515625" style="1" customWidth="1"/>
    <col min="58" max="58" width="1.7109375" style="1" customWidth="1"/>
    <col min="59" max="64" width="13.28515625" style="1" customWidth="1"/>
    <col min="65" max="65" width="1.7109375" style="1" customWidth="1"/>
    <col min="66" max="66" width="13.42578125" style="1" customWidth="1"/>
    <col min="67" max="71" width="13.28515625" style="1" customWidth="1"/>
    <col min="72" max="72" width="1.7109375" style="1" customWidth="1"/>
    <col min="73" max="73" width="13.42578125" style="1" customWidth="1"/>
    <col min="74" max="78" width="13.28515625" style="1" customWidth="1"/>
    <col min="79" max="79" width="2.5703125" style="1" customWidth="1"/>
    <col min="80" max="80" width="13.42578125" style="1" customWidth="1"/>
    <col min="81" max="85" width="13.28515625" style="1" customWidth="1"/>
    <col min="86" max="16384" width="11.42578125" style="1"/>
  </cols>
  <sheetData>
    <row r="1" spans="1:85">
      <c r="A1" s="23" t="s">
        <v>34</v>
      </c>
      <c r="C1" s="59" t="s">
        <v>38</v>
      </c>
      <c r="D1" s="59"/>
      <c r="E1" s="59"/>
      <c r="F1" s="59"/>
      <c r="G1" s="59"/>
      <c r="H1" s="59"/>
      <c r="J1" s="59" t="s">
        <v>68</v>
      </c>
      <c r="K1" s="59"/>
      <c r="L1" s="59"/>
      <c r="M1" s="59"/>
      <c r="N1" s="59"/>
      <c r="O1" s="59"/>
      <c r="Q1" s="59" t="s">
        <v>72</v>
      </c>
      <c r="R1" s="59"/>
      <c r="S1" s="59"/>
      <c r="T1" s="59"/>
      <c r="U1" s="59"/>
      <c r="V1" s="59"/>
      <c r="X1" s="59" t="s">
        <v>88</v>
      </c>
      <c r="Y1" s="59"/>
      <c r="Z1" s="59"/>
      <c r="AA1" s="59"/>
      <c r="AB1" s="59"/>
      <c r="AC1" s="59"/>
      <c r="AE1" s="59" t="s">
        <v>100</v>
      </c>
      <c r="AF1" s="59"/>
      <c r="AG1" s="59"/>
      <c r="AH1" s="59"/>
      <c r="AI1" s="59"/>
      <c r="AJ1" s="59"/>
      <c r="AL1" s="59" t="s">
        <v>99</v>
      </c>
      <c r="AM1" s="59"/>
      <c r="AN1" s="59"/>
      <c r="AO1" s="59"/>
      <c r="AP1" s="59"/>
      <c r="AQ1" s="59"/>
      <c r="AS1" s="59" t="s">
        <v>106</v>
      </c>
      <c r="AT1" s="59"/>
      <c r="AU1" s="59"/>
      <c r="AV1" s="59"/>
      <c r="AW1" s="59"/>
      <c r="AX1" s="59"/>
      <c r="AZ1" s="59" t="s">
        <v>108</v>
      </c>
      <c r="BA1" s="59"/>
      <c r="BB1" s="59"/>
      <c r="BC1" s="59"/>
      <c r="BD1" s="59"/>
      <c r="BE1" s="59"/>
      <c r="BG1" s="59" t="s">
        <v>120</v>
      </c>
      <c r="BH1" s="59"/>
      <c r="BI1" s="59"/>
      <c r="BJ1" s="59"/>
      <c r="BK1" s="59"/>
      <c r="BL1" s="59"/>
      <c r="BN1" s="59" t="s">
        <v>124</v>
      </c>
      <c r="BO1" s="59"/>
      <c r="BP1" s="59"/>
      <c r="BQ1" s="59"/>
      <c r="BR1" s="59"/>
      <c r="BS1" s="59"/>
      <c r="BU1" s="59" t="s">
        <v>130</v>
      </c>
      <c r="BV1" s="59"/>
      <c r="BW1" s="59"/>
      <c r="BX1" s="59"/>
      <c r="BY1" s="59"/>
      <c r="BZ1" s="59"/>
      <c r="CB1" s="59" t="s">
        <v>131</v>
      </c>
      <c r="CC1" s="59"/>
      <c r="CD1" s="59"/>
      <c r="CE1" s="59"/>
      <c r="CF1" s="59"/>
      <c r="CG1" s="59"/>
    </row>
    <row r="2" spans="1:85">
      <c r="A2" s="24" t="s">
        <v>41</v>
      </c>
      <c r="C2" s="25" t="s">
        <v>35</v>
      </c>
      <c r="D2" s="25" t="s">
        <v>36</v>
      </c>
      <c r="E2" s="25" t="s">
        <v>37</v>
      </c>
      <c r="F2" s="25" t="s">
        <v>39</v>
      </c>
      <c r="G2" s="25" t="s">
        <v>44</v>
      </c>
      <c r="H2" s="25" t="s">
        <v>45</v>
      </c>
      <c r="J2" s="25" t="s">
        <v>35</v>
      </c>
      <c r="K2" s="25" t="s">
        <v>36</v>
      </c>
      <c r="L2" s="25" t="s">
        <v>37</v>
      </c>
      <c r="M2" s="25" t="s">
        <v>39</v>
      </c>
      <c r="N2" s="25" t="s">
        <v>44</v>
      </c>
      <c r="O2" s="25" t="s">
        <v>45</v>
      </c>
      <c r="Q2" s="25" t="s">
        <v>35</v>
      </c>
      <c r="R2" s="25" t="s">
        <v>36</v>
      </c>
      <c r="S2" s="25" t="s">
        <v>37</v>
      </c>
      <c r="T2" s="25" t="s">
        <v>39</v>
      </c>
      <c r="U2" s="25" t="s">
        <v>44</v>
      </c>
      <c r="V2" s="25" t="s">
        <v>45</v>
      </c>
      <c r="X2" s="25" t="s">
        <v>35</v>
      </c>
      <c r="Y2" s="25" t="s">
        <v>36</v>
      </c>
      <c r="Z2" s="25" t="s">
        <v>37</v>
      </c>
      <c r="AA2" s="25" t="s">
        <v>39</v>
      </c>
      <c r="AB2" s="25" t="s">
        <v>44</v>
      </c>
      <c r="AC2" s="25" t="s">
        <v>45</v>
      </c>
      <c r="AE2" s="25" t="s">
        <v>35</v>
      </c>
      <c r="AF2" s="25" t="s">
        <v>36</v>
      </c>
      <c r="AG2" s="25" t="s">
        <v>37</v>
      </c>
      <c r="AH2" s="25" t="s">
        <v>39</v>
      </c>
      <c r="AI2" s="25" t="s">
        <v>44</v>
      </c>
      <c r="AJ2" s="25" t="s">
        <v>45</v>
      </c>
      <c r="AL2" s="25" t="s">
        <v>35</v>
      </c>
      <c r="AM2" s="25" t="s">
        <v>36</v>
      </c>
      <c r="AN2" s="25" t="s">
        <v>37</v>
      </c>
      <c r="AO2" s="25" t="s">
        <v>39</v>
      </c>
      <c r="AP2" s="25" t="s">
        <v>44</v>
      </c>
      <c r="AQ2" s="25" t="s">
        <v>45</v>
      </c>
      <c r="AS2" s="25" t="s">
        <v>35</v>
      </c>
      <c r="AT2" s="25" t="s">
        <v>36</v>
      </c>
      <c r="AU2" s="25" t="s">
        <v>37</v>
      </c>
      <c r="AV2" s="25" t="s">
        <v>39</v>
      </c>
      <c r="AW2" s="25" t="s">
        <v>44</v>
      </c>
      <c r="AX2" s="25" t="s">
        <v>45</v>
      </c>
      <c r="AZ2" s="25" t="s">
        <v>35</v>
      </c>
      <c r="BA2" s="25" t="s">
        <v>36</v>
      </c>
      <c r="BB2" s="25" t="s">
        <v>37</v>
      </c>
      <c r="BC2" s="25" t="s">
        <v>39</v>
      </c>
      <c r="BD2" s="25" t="s">
        <v>44</v>
      </c>
      <c r="BE2" s="25" t="s">
        <v>45</v>
      </c>
      <c r="BG2" s="25" t="s">
        <v>35</v>
      </c>
      <c r="BH2" s="25" t="s">
        <v>36</v>
      </c>
      <c r="BI2" s="25" t="s">
        <v>37</v>
      </c>
      <c r="BJ2" s="25" t="s">
        <v>39</v>
      </c>
      <c r="BK2" s="25" t="s">
        <v>44</v>
      </c>
      <c r="BL2" s="25" t="s">
        <v>45</v>
      </c>
      <c r="BN2" s="25" t="s">
        <v>35</v>
      </c>
      <c r="BO2" s="25" t="s">
        <v>36</v>
      </c>
      <c r="BP2" s="25" t="s">
        <v>37</v>
      </c>
      <c r="BQ2" s="25" t="s">
        <v>39</v>
      </c>
      <c r="BR2" s="25" t="s">
        <v>44</v>
      </c>
      <c r="BS2" s="25" t="s">
        <v>45</v>
      </c>
      <c r="BU2" s="25" t="s">
        <v>35</v>
      </c>
      <c r="BV2" s="25" t="s">
        <v>36</v>
      </c>
      <c r="BW2" s="25" t="s">
        <v>37</v>
      </c>
      <c r="BX2" s="25" t="s">
        <v>39</v>
      </c>
      <c r="BY2" s="25" t="s">
        <v>44</v>
      </c>
      <c r="BZ2" s="25" t="s">
        <v>45</v>
      </c>
      <c r="CB2" s="25" t="s">
        <v>35</v>
      </c>
      <c r="CC2" s="25" t="s">
        <v>36</v>
      </c>
      <c r="CD2" s="25" t="s">
        <v>37</v>
      </c>
      <c r="CE2" s="25" t="s">
        <v>39</v>
      </c>
      <c r="CF2" s="25" t="s">
        <v>44</v>
      </c>
      <c r="CG2" s="25" t="s">
        <v>45</v>
      </c>
    </row>
    <row r="3" spans="1:85">
      <c r="A3" s="19" t="s">
        <v>55</v>
      </c>
      <c r="B3" s="3"/>
      <c r="C3" s="20">
        <v>9245821.3000000007</v>
      </c>
      <c r="D3" s="20">
        <v>0</v>
      </c>
      <c r="E3" s="20">
        <v>3263693.27</v>
      </c>
      <c r="F3" s="20">
        <f>SUM(C3:E3)</f>
        <v>12509514.57</v>
      </c>
      <c r="G3" s="20">
        <v>0</v>
      </c>
      <c r="H3" s="20">
        <f>F3-G3</f>
        <v>12509514.57</v>
      </c>
      <c r="I3" s="3"/>
      <c r="J3" s="20">
        <v>6215265.54</v>
      </c>
      <c r="K3" s="20">
        <v>0</v>
      </c>
      <c r="L3" s="20">
        <v>3877813.77</v>
      </c>
      <c r="M3" s="20">
        <f>SUM(J3:L3)</f>
        <v>10093079.310000001</v>
      </c>
      <c r="N3" s="20">
        <v>0</v>
      </c>
      <c r="O3" s="20">
        <f>M3-N3</f>
        <v>10093079.310000001</v>
      </c>
      <c r="Q3" s="20">
        <v>9136128.1799999997</v>
      </c>
      <c r="R3" s="20">
        <v>0</v>
      </c>
      <c r="S3" s="20">
        <v>2828869.24</v>
      </c>
      <c r="T3" s="20">
        <f>SUM(Q3:S3)</f>
        <v>11964997.42</v>
      </c>
      <c r="U3" s="20">
        <v>0</v>
      </c>
      <c r="V3" s="20">
        <f>T3-U3</f>
        <v>11964997.42</v>
      </c>
      <c r="X3" s="20">
        <v>9297437.2400000002</v>
      </c>
      <c r="Y3" s="20">
        <v>0</v>
      </c>
      <c r="Z3" s="20">
        <v>2328519.75</v>
      </c>
      <c r="AA3" s="20">
        <f>SUM(X3:Z3)</f>
        <v>11625956.99</v>
      </c>
      <c r="AB3" s="20">
        <v>0</v>
      </c>
      <c r="AC3" s="20">
        <f>AA3-AB3</f>
        <v>11625956.99</v>
      </c>
      <c r="AE3" s="20">
        <v>5718456.7999999998</v>
      </c>
      <c r="AF3" s="20">
        <v>0</v>
      </c>
      <c r="AG3" s="20">
        <v>1985469.82</v>
      </c>
      <c r="AH3" s="20">
        <f>SUM(AE3:AG3)</f>
        <v>7703926.6200000001</v>
      </c>
      <c r="AI3" s="20">
        <v>0</v>
      </c>
      <c r="AJ3" s="20">
        <f>AH3-AI3</f>
        <v>7703926.6200000001</v>
      </c>
      <c r="AL3" s="20">
        <v>6326102.6600000001</v>
      </c>
      <c r="AM3" s="20">
        <v>0</v>
      </c>
      <c r="AN3" s="20">
        <v>1416281.47</v>
      </c>
      <c r="AO3" s="20">
        <f>SUM(AL3:AN3)</f>
        <v>7742384.1299999999</v>
      </c>
      <c r="AP3" s="20">
        <v>0</v>
      </c>
      <c r="AQ3" s="20">
        <f>AO3-AP3</f>
        <v>7742384.1299999999</v>
      </c>
      <c r="AS3" s="20">
        <v>18184573.760000002</v>
      </c>
      <c r="AT3" s="20">
        <v>0</v>
      </c>
      <c r="AU3" s="20">
        <v>6891877.0499999998</v>
      </c>
      <c r="AV3" s="20">
        <f>SUM(AS3:AU3)</f>
        <v>25076450.810000002</v>
      </c>
      <c r="AW3" s="20">
        <v>0</v>
      </c>
      <c r="AX3" s="20">
        <f>AV3-AW3</f>
        <v>25076450.810000002</v>
      </c>
      <c r="AZ3" s="20">
        <v>14218563.630000001</v>
      </c>
      <c r="BA3" s="20">
        <v>0</v>
      </c>
      <c r="BB3" s="20">
        <v>2303742.11</v>
      </c>
      <c r="BC3" s="20">
        <f>SUM(AZ3:BB3)</f>
        <v>16522305.74</v>
      </c>
      <c r="BD3" s="20">
        <v>0</v>
      </c>
      <c r="BE3" s="20">
        <f>BC3-BD3</f>
        <v>16522305.74</v>
      </c>
      <c r="BG3" s="20">
        <v>14374180.84</v>
      </c>
      <c r="BH3" s="20">
        <v>0</v>
      </c>
      <c r="BI3" s="20">
        <v>3027620.27</v>
      </c>
      <c r="BJ3" s="20">
        <f>SUM(BG3:BI3)</f>
        <v>17401801.109999999</v>
      </c>
      <c r="BK3" s="20">
        <v>0</v>
      </c>
      <c r="BL3" s="20">
        <f>BJ3-BK3</f>
        <v>17401801.109999999</v>
      </c>
      <c r="BN3" s="20">
        <v>12929300.870000003</v>
      </c>
      <c r="BO3" s="20">
        <v>0</v>
      </c>
      <c r="BP3" s="20">
        <v>5356555.12</v>
      </c>
      <c r="BQ3" s="20">
        <f>SUM(BN3:BP3)</f>
        <v>18285855.990000002</v>
      </c>
      <c r="BR3" s="20">
        <v>0</v>
      </c>
      <c r="BS3" s="20">
        <f>BQ3-BR3</f>
        <v>18285855.990000002</v>
      </c>
      <c r="BU3" s="20">
        <v>15643494.239999998</v>
      </c>
      <c r="BV3" s="20">
        <v>0</v>
      </c>
      <c r="BW3" s="20">
        <v>12971722.430000002</v>
      </c>
      <c r="BX3" s="20">
        <f>SUM(BU3:BW3)</f>
        <v>28615216.670000002</v>
      </c>
      <c r="BY3" s="20">
        <v>0</v>
      </c>
      <c r="BZ3" s="20">
        <f>BX3-BY3</f>
        <v>28615216.670000002</v>
      </c>
      <c r="CB3" s="20" vm="1">
        <v>38083001.76000002</v>
      </c>
      <c r="CC3" s="20">
        <v>0</v>
      </c>
      <c r="CD3" s="20" vm="2">
        <v>56965615.519999996</v>
      </c>
      <c r="CE3" s="20">
        <f>SUM(CB3:CD3)</f>
        <v>95048617.280000016</v>
      </c>
      <c r="CF3" s="20">
        <v>0</v>
      </c>
      <c r="CG3" s="20">
        <f>CE3-CF3</f>
        <v>95048617.280000016</v>
      </c>
    </row>
    <row r="4" spans="1:85">
      <c r="A4" s="19" t="s">
        <v>56</v>
      </c>
      <c r="B4" s="3"/>
      <c r="C4" s="20">
        <v>93760176.939999998</v>
      </c>
      <c r="D4" s="20">
        <v>348872.93</v>
      </c>
      <c r="E4" s="20">
        <v>20150893.870000001</v>
      </c>
      <c r="F4" s="20">
        <f>SUM(C4:E4)</f>
        <v>114259943.74000001</v>
      </c>
      <c r="G4" s="20">
        <v>0</v>
      </c>
      <c r="H4" s="20">
        <f>F4-G4</f>
        <v>114259943.74000001</v>
      </c>
      <c r="I4" s="3"/>
      <c r="J4" s="20">
        <v>113011987.75</v>
      </c>
      <c r="K4" s="20">
        <v>150156.72</v>
      </c>
      <c r="L4" s="20">
        <v>15327315.699999999</v>
      </c>
      <c r="M4" s="20">
        <f>SUM(J4:L4)</f>
        <v>128489460.17</v>
      </c>
      <c r="N4" s="20">
        <v>0</v>
      </c>
      <c r="O4" s="20">
        <f>M4-N4</f>
        <v>128489460.17</v>
      </c>
      <c r="Q4" s="20">
        <v>99986587.840000004</v>
      </c>
      <c r="R4" s="20">
        <v>205772.5</v>
      </c>
      <c r="S4" s="20">
        <v>15181816.939999999</v>
      </c>
      <c r="T4" s="20">
        <f>SUM(Q4:S4)</f>
        <v>115374177.28</v>
      </c>
      <c r="U4" s="20">
        <v>0</v>
      </c>
      <c r="V4" s="20">
        <f>T4-U4</f>
        <v>115374177.28</v>
      </c>
      <c r="X4" s="20">
        <v>104277559.20999999</v>
      </c>
      <c r="Y4" s="20">
        <v>232622.96</v>
      </c>
      <c r="Z4" s="20">
        <v>17819496.170000002</v>
      </c>
      <c r="AA4" s="20">
        <f>SUM(X4:Z4)</f>
        <v>122329678.33999999</v>
      </c>
      <c r="AB4" s="20">
        <v>0</v>
      </c>
      <c r="AC4" s="20">
        <f>AA4-AB4</f>
        <v>122329678.33999999</v>
      </c>
      <c r="AE4" s="20">
        <v>116335110.8</v>
      </c>
      <c r="AF4" s="20">
        <v>210353.64</v>
      </c>
      <c r="AG4" s="20">
        <v>22425927.309999999</v>
      </c>
      <c r="AH4" s="20">
        <f>SUM(AE4:AG4)</f>
        <v>138971391.75</v>
      </c>
      <c r="AI4" s="20">
        <v>0</v>
      </c>
      <c r="AJ4" s="20">
        <f>AH4-AI4</f>
        <v>138971391.75</v>
      </c>
      <c r="AL4" s="20">
        <v>109243260.3</v>
      </c>
      <c r="AM4" s="20">
        <v>113699.94</v>
      </c>
      <c r="AN4" s="20">
        <v>23838913.84</v>
      </c>
      <c r="AO4" s="20">
        <f>SUM(AL4:AN4)</f>
        <v>133195874.08</v>
      </c>
      <c r="AP4" s="20">
        <v>0</v>
      </c>
      <c r="AQ4" s="20">
        <f>AO4-AP4</f>
        <v>133195874.08</v>
      </c>
      <c r="AS4" s="20">
        <v>232649987.97999999</v>
      </c>
      <c r="AT4" s="20">
        <v>118017.96</v>
      </c>
      <c r="AU4" s="20">
        <v>25731771.25</v>
      </c>
      <c r="AV4" s="20">
        <f>SUM(AS4:AU4)</f>
        <v>258499777.19</v>
      </c>
      <c r="AW4" s="20">
        <v>0</v>
      </c>
      <c r="AX4" s="20">
        <f>AV4-AW4</f>
        <v>258499777.19</v>
      </c>
      <c r="AZ4" s="20">
        <v>185501604.72</v>
      </c>
      <c r="BA4" s="20">
        <v>32863.51</v>
      </c>
      <c r="BB4" s="20">
        <v>34193565.68</v>
      </c>
      <c r="BC4" s="20">
        <f>SUM(AZ4:BB4)</f>
        <v>219728033.91</v>
      </c>
      <c r="BD4" s="20">
        <v>0</v>
      </c>
      <c r="BE4" s="20">
        <f>BC4-BD4</f>
        <v>219728033.91</v>
      </c>
      <c r="BG4" s="20">
        <v>138951350.97999999</v>
      </c>
      <c r="BH4" s="20">
        <v>151805.28</v>
      </c>
      <c r="BI4" s="20">
        <v>35634529.719999999</v>
      </c>
      <c r="BJ4" s="20">
        <f>SUM(BG4:BI4)</f>
        <v>174737685.97999999</v>
      </c>
      <c r="BK4" s="20">
        <v>0</v>
      </c>
      <c r="BL4" s="20">
        <f>BJ4-BK4</f>
        <v>174737685.97999999</v>
      </c>
      <c r="BN4" s="20">
        <v>118392885.40000011</v>
      </c>
      <c r="BO4" s="20">
        <v>53145.71</v>
      </c>
      <c r="BP4" s="20">
        <v>26173905.149999999</v>
      </c>
      <c r="BQ4" s="20">
        <f>SUM(BN4:BP4)</f>
        <v>144619936.26000011</v>
      </c>
      <c r="BR4" s="20">
        <v>0</v>
      </c>
      <c r="BS4" s="20">
        <f>BQ4-BR4</f>
        <v>144619936.26000011</v>
      </c>
      <c r="BU4" s="20">
        <v>90062491.959999979</v>
      </c>
      <c r="BV4" s="20">
        <v>36588.550000000003</v>
      </c>
      <c r="BW4" s="20">
        <v>27772742.879999999</v>
      </c>
      <c r="BX4" s="20">
        <f>SUM(BU4:BW4)</f>
        <v>117871823.38999997</v>
      </c>
      <c r="BY4" s="20">
        <v>0</v>
      </c>
      <c r="BZ4" s="20">
        <f>BX4-BY4</f>
        <v>117871823.38999997</v>
      </c>
      <c r="CB4" s="20" vm="3">
        <v>97576273.689999983</v>
      </c>
      <c r="CC4" s="20" vm="4">
        <v>32856.160000000003</v>
      </c>
      <c r="CD4" s="20" vm="5">
        <v>31519570.629999992</v>
      </c>
      <c r="CE4" s="20">
        <f>SUM(CB4:CD4)</f>
        <v>129128700.47999997</v>
      </c>
      <c r="CF4" s="20">
        <v>0</v>
      </c>
      <c r="CG4" s="20">
        <f>CE4-CF4</f>
        <v>129128700.47999997</v>
      </c>
    </row>
    <row r="5" spans="1:85">
      <c r="A5" s="21" t="s">
        <v>57</v>
      </c>
      <c r="B5" s="3"/>
      <c r="C5" s="22">
        <f t="shared" ref="C5:H5" si="0">SUM(C3:C4)</f>
        <v>103005998.23999999</v>
      </c>
      <c r="D5" s="22">
        <f t="shared" si="0"/>
        <v>348872.93</v>
      </c>
      <c r="E5" s="22">
        <f t="shared" si="0"/>
        <v>23414587.140000001</v>
      </c>
      <c r="F5" s="22">
        <f t="shared" si="0"/>
        <v>126769458.31</v>
      </c>
      <c r="G5" s="22">
        <f t="shared" si="0"/>
        <v>0</v>
      </c>
      <c r="H5" s="22">
        <f t="shared" si="0"/>
        <v>126769458.31</v>
      </c>
      <c r="I5" s="3"/>
      <c r="J5" s="22">
        <f t="shared" ref="J5:L5" si="1">SUM(J3:J4)</f>
        <v>119227253.29000001</v>
      </c>
      <c r="K5" s="22">
        <f t="shared" si="1"/>
        <v>150156.72</v>
      </c>
      <c r="L5" s="22">
        <f t="shared" si="1"/>
        <v>19205129.469999999</v>
      </c>
      <c r="M5" s="22">
        <f t="shared" ref="M5:O5" si="2">SUM(M3:M4)</f>
        <v>138582539.47999999</v>
      </c>
      <c r="N5" s="22">
        <f t="shared" si="2"/>
        <v>0</v>
      </c>
      <c r="O5" s="22">
        <f t="shared" si="2"/>
        <v>138582539.47999999</v>
      </c>
      <c r="Q5" s="22">
        <f t="shared" ref="Q5:V5" si="3">SUM(Q3:Q4)</f>
        <v>109122716.02000001</v>
      </c>
      <c r="R5" s="22">
        <f t="shared" si="3"/>
        <v>205772.5</v>
      </c>
      <c r="S5" s="22">
        <f t="shared" si="3"/>
        <v>18010686.18</v>
      </c>
      <c r="T5" s="22">
        <f t="shared" si="3"/>
        <v>127339174.7</v>
      </c>
      <c r="U5" s="22">
        <f t="shared" si="3"/>
        <v>0</v>
      </c>
      <c r="V5" s="22">
        <f t="shared" si="3"/>
        <v>127339174.7</v>
      </c>
      <c r="X5" s="22">
        <f t="shared" ref="X5:AC5" si="4">SUM(X3:X4)</f>
        <v>113574996.44999999</v>
      </c>
      <c r="Y5" s="22">
        <f t="shared" si="4"/>
        <v>232622.96</v>
      </c>
      <c r="Z5" s="22">
        <f t="shared" si="4"/>
        <v>20148015.920000002</v>
      </c>
      <c r="AA5" s="22">
        <f t="shared" si="4"/>
        <v>133955635.32999998</v>
      </c>
      <c r="AB5" s="22">
        <f t="shared" si="4"/>
        <v>0</v>
      </c>
      <c r="AC5" s="22">
        <f t="shared" si="4"/>
        <v>133955635.32999998</v>
      </c>
      <c r="AE5" s="22">
        <f t="shared" ref="AE5:AJ5" si="5">SUM(AE3:AE4)</f>
        <v>122053567.59999999</v>
      </c>
      <c r="AF5" s="22">
        <f t="shared" si="5"/>
        <v>210353.64</v>
      </c>
      <c r="AG5" s="22">
        <f t="shared" si="5"/>
        <v>24411397.129999999</v>
      </c>
      <c r="AH5" s="22">
        <f t="shared" si="5"/>
        <v>146675318.37</v>
      </c>
      <c r="AI5" s="22">
        <f t="shared" si="5"/>
        <v>0</v>
      </c>
      <c r="AJ5" s="22">
        <f t="shared" si="5"/>
        <v>146675318.37</v>
      </c>
      <c r="AL5" s="22">
        <f t="shared" ref="AL5:AQ5" si="6">SUM(AL3:AL4)</f>
        <v>115569362.95999999</v>
      </c>
      <c r="AM5" s="22">
        <f t="shared" si="6"/>
        <v>113699.94</v>
      </c>
      <c r="AN5" s="22">
        <f t="shared" si="6"/>
        <v>25255195.309999999</v>
      </c>
      <c r="AO5" s="22">
        <f t="shared" si="6"/>
        <v>140938258.21000001</v>
      </c>
      <c r="AP5" s="22">
        <f t="shared" si="6"/>
        <v>0</v>
      </c>
      <c r="AQ5" s="22">
        <f t="shared" si="6"/>
        <v>140938258.21000001</v>
      </c>
      <c r="AS5" s="22">
        <f t="shared" ref="AS5:AX5" si="7">SUM(AS3:AS4)</f>
        <v>250834561.73999998</v>
      </c>
      <c r="AT5" s="22">
        <f t="shared" si="7"/>
        <v>118017.96</v>
      </c>
      <c r="AU5" s="22">
        <f t="shared" si="7"/>
        <v>32623648.300000001</v>
      </c>
      <c r="AV5" s="22">
        <f t="shared" si="7"/>
        <v>283576228</v>
      </c>
      <c r="AW5" s="22">
        <f t="shared" si="7"/>
        <v>0</v>
      </c>
      <c r="AX5" s="22">
        <f t="shared" si="7"/>
        <v>283576228</v>
      </c>
      <c r="AZ5" s="22">
        <f t="shared" ref="AZ5:BE5" si="8">SUM(AZ3:AZ4)</f>
        <v>199720168.34999999</v>
      </c>
      <c r="BA5" s="22">
        <f t="shared" si="8"/>
        <v>32863.51</v>
      </c>
      <c r="BB5" s="22">
        <f t="shared" si="8"/>
        <v>36497307.789999999</v>
      </c>
      <c r="BC5" s="22">
        <f t="shared" si="8"/>
        <v>236250339.65000001</v>
      </c>
      <c r="BD5" s="22">
        <f t="shared" si="8"/>
        <v>0</v>
      </c>
      <c r="BE5" s="22">
        <f t="shared" si="8"/>
        <v>236250339.65000001</v>
      </c>
      <c r="BG5" s="22">
        <f t="shared" ref="BG5:BL5" si="9">SUM(BG3:BG4)</f>
        <v>153325531.81999999</v>
      </c>
      <c r="BH5" s="22">
        <f t="shared" si="9"/>
        <v>151805.28</v>
      </c>
      <c r="BI5" s="22">
        <f t="shared" si="9"/>
        <v>38662149.990000002</v>
      </c>
      <c r="BJ5" s="22">
        <f t="shared" si="9"/>
        <v>192139487.08999997</v>
      </c>
      <c r="BK5" s="22">
        <f t="shared" si="9"/>
        <v>0</v>
      </c>
      <c r="BL5" s="22">
        <f t="shared" si="9"/>
        <v>192139487.08999997</v>
      </c>
      <c r="BN5" s="22">
        <f t="shared" ref="BN5:BS5" si="10">SUM(BN3:BN4)</f>
        <v>131322186.27000012</v>
      </c>
      <c r="BO5" s="22">
        <f t="shared" si="10"/>
        <v>53145.71</v>
      </c>
      <c r="BP5" s="22">
        <f t="shared" si="10"/>
        <v>31530460.27</v>
      </c>
      <c r="BQ5" s="22">
        <f t="shared" si="10"/>
        <v>162905792.25000012</v>
      </c>
      <c r="BR5" s="22">
        <f t="shared" si="10"/>
        <v>0</v>
      </c>
      <c r="BS5" s="22">
        <f t="shared" si="10"/>
        <v>162905792.25000012</v>
      </c>
      <c r="BU5" s="22">
        <f t="shared" ref="BU5:BZ5" si="11">SUM(BU3:BU4)</f>
        <v>105705986.19999997</v>
      </c>
      <c r="BV5" s="22">
        <f t="shared" si="11"/>
        <v>36588.550000000003</v>
      </c>
      <c r="BW5" s="22">
        <f t="shared" si="11"/>
        <v>40744465.310000002</v>
      </c>
      <c r="BX5" s="22">
        <f t="shared" si="11"/>
        <v>146487040.05999997</v>
      </c>
      <c r="BY5" s="22">
        <f t="shared" si="11"/>
        <v>0</v>
      </c>
      <c r="BZ5" s="22">
        <f t="shared" si="11"/>
        <v>146487040.05999997</v>
      </c>
      <c r="CB5" s="22">
        <f t="shared" ref="CB5:CG5" si="12">SUM(CB3:CB4)</f>
        <v>135659275.44999999</v>
      </c>
      <c r="CC5" s="22">
        <f t="shared" si="12"/>
        <v>32856.160000000003</v>
      </c>
      <c r="CD5" s="22">
        <f t="shared" si="12"/>
        <v>88485186.149999991</v>
      </c>
      <c r="CE5" s="22">
        <f t="shared" si="12"/>
        <v>224177317.75999999</v>
      </c>
      <c r="CF5" s="22">
        <f t="shared" si="12"/>
        <v>0</v>
      </c>
      <c r="CG5" s="22">
        <f t="shared" si="12"/>
        <v>224177317.75999999</v>
      </c>
    </row>
    <row r="7" spans="1:85">
      <c r="A7" s="23" t="s">
        <v>40</v>
      </c>
      <c r="C7" s="59" t="s">
        <v>43</v>
      </c>
      <c r="D7" s="59"/>
      <c r="E7" s="59"/>
      <c r="F7" s="59"/>
      <c r="G7" s="59"/>
      <c r="H7" s="59"/>
      <c r="J7" s="59" t="s">
        <v>69</v>
      </c>
      <c r="K7" s="59"/>
      <c r="L7" s="59"/>
      <c r="M7" s="59"/>
      <c r="N7" s="59"/>
      <c r="O7" s="59"/>
      <c r="Q7" s="59" t="s">
        <v>73</v>
      </c>
      <c r="R7" s="59"/>
      <c r="S7" s="59"/>
      <c r="T7" s="59"/>
      <c r="U7" s="59"/>
      <c r="V7" s="59"/>
      <c r="X7" s="59" t="s">
        <v>82</v>
      </c>
      <c r="Y7" s="59"/>
      <c r="Z7" s="59"/>
      <c r="AA7" s="59"/>
      <c r="AB7" s="59"/>
      <c r="AC7" s="59"/>
      <c r="AE7" s="59" t="s">
        <v>101</v>
      </c>
      <c r="AF7" s="59"/>
      <c r="AG7" s="59"/>
      <c r="AH7" s="59"/>
      <c r="AI7" s="59"/>
      <c r="AJ7" s="59"/>
      <c r="AL7" s="59" t="s">
        <v>102</v>
      </c>
      <c r="AM7" s="59"/>
      <c r="AN7" s="59"/>
      <c r="AO7" s="59"/>
      <c r="AP7" s="59"/>
      <c r="AQ7" s="59"/>
      <c r="AS7" s="59" t="s">
        <v>107</v>
      </c>
      <c r="AT7" s="59"/>
      <c r="AU7" s="59"/>
      <c r="AV7" s="59"/>
      <c r="AW7" s="59"/>
      <c r="AX7" s="59"/>
      <c r="AZ7" s="59" t="s">
        <v>109</v>
      </c>
      <c r="BA7" s="59"/>
      <c r="BB7" s="59"/>
      <c r="BC7" s="59"/>
      <c r="BD7" s="59"/>
      <c r="BE7" s="59"/>
      <c r="BG7" s="59" t="s">
        <v>121</v>
      </c>
      <c r="BH7" s="59"/>
      <c r="BI7" s="59"/>
      <c r="BJ7" s="59"/>
      <c r="BK7" s="59"/>
      <c r="BL7" s="59"/>
      <c r="BN7" s="59" t="s">
        <v>127</v>
      </c>
      <c r="BO7" s="59"/>
      <c r="BP7" s="59"/>
      <c r="BQ7" s="59"/>
      <c r="BR7" s="59"/>
      <c r="BS7" s="59"/>
      <c r="BU7" s="59" t="s">
        <v>132</v>
      </c>
      <c r="BV7" s="59"/>
      <c r="BW7" s="59"/>
      <c r="BX7" s="59"/>
      <c r="BY7" s="59"/>
      <c r="BZ7" s="59"/>
      <c r="CB7" s="59" t="s">
        <v>133</v>
      </c>
      <c r="CC7" s="59"/>
      <c r="CD7" s="59"/>
      <c r="CE7" s="59"/>
      <c r="CF7" s="59"/>
      <c r="CG7" s="59"/>
    </row>
    <row r="8" spans="1:85">
      <c r="A8" s="24" t="s">
        <v>42</v>
      </c>
      <c r="C8" s="25" t="s">
        <v>35</v>
      </c>
      <c r="D8" s="25" t="s">
        <v>36</v>
      </c>
      <c r="E8" s="25" t="s">
        <v>37</v>
      </c>
      <c r="F8" s="25" t="s">
        <v>39</v>
      </c>
      <c r="G8" s="25" t="s">
        <v>44</v>
      </c>
      <c r="H8" s="25" t="s">
        <v>45</v>
      </c>
      <c r="J8" s="25" t="s">
        <v>35</v>
      </c>
      <c r="K8" s="25" t="s">
        <v>36</v>
      </c>
      <c r="L8" s="25" t="s">
        <v>37</v>
      </c>
      <c r="M8" s="25" t="s">
        <v>39</v>
      </c>
      <c r="N8" s="25" t="s">
        <v>44</v>
      </c>
      <c r="O8" s="25" t="s">
        <v>45</v>
      </c>
      <c r="Q8" s="25" t="s">
        <v>35</v>
      </c>
      <c r="R8" s="25" t="s">
        <v>36</v>
      </c>
      <c r="S8" s="25" t="s">
        <v>37</v>
      </c>
      <c r="T8" s="25" t="s">
        <v>39</v>
      </c>
      <c r="U8" s="25" t="s">
        <v>44</v>
      </c>
      <c r="V8" s="25" t="s">
        <v>45</v>
      </c>
      <c r="X8" s="25" t="s">
        <v>35</v>
      </c>
      <c r="Y8" s="25" t="s">
        <v>36</v>
      </c>
      <c r="Z8" s="25" t="s">
        <v>37</v>
      </c>
      <c r="AA8" s="25" t="s">
        <v>39</v>
      </c>
      <c r="AB8" s="25" t="s">
        <v>44</v>
      </c>
      <c r="AC8" s="25" t="s">
        <v>45</v>
      </c>
      <c r="AE8" s="25" t="s">
        <v>35</v>
      </c>
      <c r="AF8" s="25" t="s">
        <v>36</v>
      </c>
      <c r="AG8" s="25" t="s">
        <v>37</v>
      </c>
      <c r="AH8" s="25" t="s">
        <v>39</v>
      </c>
      <c r="AI8" s="25" t="s">
        <v>44</v>
      </c>
      <c r="AJ8" s="25" t="s">
        <v>45</v>
      </c>
      <c r="AL8" s="25" t="s">
        <v>35</v>
      </c>
      <c r="AM8" s="25" t="s">
        <v>36</v>
      </c>
      <c r="AN8" s="25" t="s">
        <v>37</v>
      </c>
      <c r="AO8" s="25" t="s">
        <v>39</v>
      </c>
      <c r="AP8" s="25" t="s">
        <v>44</v>
      </c>
      <c r="AQ8" s="25" t="s">
        <v>45</v>
      </c>
      <c r="AS8" s="25" t="s">
        <v>35</v>
      </c>
      <c r="AT8" s="25" t="s">
        <v>36</v>
      </c>
      <c r="AU8" s="25" t="s">
        <v>37</v>
      </c>
      <c r="AV8" s="25" t="s">
        <v>39</v>
      </c>
      <c r="AW8" s="25" t="s">
        <v>44</v>
      </c>
      <c r="AX8" s="25" t="s">
        <v>45</v>
      </c>
      <c r="AZ8" s="25" t="s">
        <v>35</v>
      </c>
      <c r="BA8" s="25" t="s">
        <v>36</v>
      </c>
      <c r="BB8" s="25" t="s">
        <v>37</v>
      </c>
      <c r="BC8" s="25" t="s">
        <v>39</v>
      </c>
      <c r="BD8" s="25" t="s">
        <v>44</v>
      </c>
      <c r="BE8" s="25" t="s">
        <v>45</v>
      </c>
      <c r="BG8" s="25" t="s">
        <v>35</v>
      </c>
      <c r="BH8" s="25" t="s">
        <v>36</v>
      </c>
      <c r="BI8" s="25" t="s">
        <v>37</v>
      </c>
      <c r="BJ8" s="25" t="s">
        <v>39</v>
      </c>
      <c r="BK8" s="25" t="s">
        <v>44</v>
      </c>
      <c r="BL8" s="25" t="s">
        <v>45</v>
      </c>
      <c r="BN8" s="25" t="s">
        <v>35</v>
      </c>
      <c r="BO8" s="25" t="s">
        <v>36</v>
      </c>
      <c r="BP8" s="25" t="s">
        <v>37</v>
      </c>
      <c r="BQ8" s="25" t="s">
        <v>39</v>
      </c>
      <c r="BR8" s="25" t="s">
        <v>44</v>
      </c>
      <c r="BS8" s="25" t="s">
        <v>45</v>
      </c>
      <c r="BU8" s="25" t="s">
        <v>35</v>
      </c>
      <c r="BV8" s="25" t="s">
        <v>36</v>
      </c>
      <c r="BW8" s="25" t="s">
        <v>37</v>
      </c>
      <c r="BX8" s="25" t="s">
        <v>39</v>
      </c>
      <c r="BY8" s="25" t="s">
        <v>44</v>
      </c>
      <c r="BZ8" s="25" t="s">
        <v>45</v>
      </c>
      <c r="CB8" s="25" t="s">
        <v>35</v>
      </c>
      <c r="CC8" s="25" t="s">
        <v>36</v>
      </c>
      <c r="CD8" s="25" t="s">
        <v>37</v>
      </c>
      <c r="CE8" s="25" t="s">
        <v>39</v>
      </c>
      <c r="CF8" s="25" t="s">
        <v>44</v>
      </c>
      <c r="CG8" s="25" t="s">
        <v>45</v>
      </c>
    </row>
    <row r="9" spans="1:85">
      <c r="A9" s="19" t="s">
        <v>58</v>
      </c>
      <c r="B9" s="3"/>
      <c r="C9" s="20">
        <v>50240109.560000002</v>
      </c>
      <c r="D9" s="20">
        <v>0</v>
      </c>
      <c r="E9" s="20">
        <v>2708614.24</v>
      </c>
      <c r="F9" s="20">
        <f>SUM(C9:E9)</f>
        <v>52948723.800000004</v>
      </c>
      <c r="G9" s="20">
        <v>0</v>
      </c>
      <c r="H9" s="20">
        <f>F9-G9</f>
        <v>52948723.800000004</v>
      </c>
      <c r="I9" s="3"/>
      <c r="J9" s="20">
        <v>47472898.990000002</v>
      </c>
      <c r="K9" s="20">
        <v>0</v>
      </c>
      <c r="L9" s="20">
        <v>2697548.7</v>
      </c>
      <c r="M9" s="20">
        <f>SUM(J9:L9)</f>
        <v>50170447.690000005</v>
      </c>
      <c r="N9" s="20">
        <v>0</v>
      </c>
      <c r="O9" s="20">
        <f>M9-N9</f>
        <v>50170447.690000005</v>
      </c>
      <c r="Q9" s="20">
        <v>103227426.81999999</v>
      </c>
      <c r="R9" s="20">
        <v>0</v>
      </c>
      <c r="S9" s="20">
        <v>0</v>
      </c>
      <c r="T9" s="20">
        <f>SUM(Q9:S9)</f>
        <v>103227426.81999999</v>
      </c>
      <c r="U9" s="20">
        <v>0</v>
      </c>
      <c r="V9" s="20">
        <f>T9-U9</f>
        <v>103227426.81999999</v>
      </c>
      <c r="X9" s="20">
        <v>16719818.300000001</v>
      </c>
      <c r="Y9" s="20">
        <v>0</v>
      </c>
      <c r="Z9" s="20">
        <v>68970</v>
      </c>
      <c r="AA9" s="20">
        <f>SUM(X9:Z9)</f>
        <v>16788788.300000001</v>
      </c>
      <c r="AB9" s="20">
        <v>78641.94</v>
      </c>
      <c r="AC9" s="20">
        <f>AA9-AB9</f>
        <v>16710146.360000001</v>
      </c>
      <c r="AE9" s="20">
        <v>13696326.949999999</v>
      </c>
      <c r="AF9" s="20">
        <v>0</v>
      </c>
      <c r="AG9" s="20">
        <v>0</v>
      </c>
      <c r="AH9" s="20">
        <f>SUM(AE9:AG9)</f>
        <v>13696326.949999999</v>
      </c>
      <c r="AI9" s="20">
        <v>0</v>
      </c>
      <c r="AJ9" s="20">
        <f>AH9-AI9</f>
        <v>13696326.949999999</v>
      </c>
      <c r="AL9" s="20">
        <v>-2454700.2799999998</v>
      </c>
      <c r="AM9" s="20">
        <v>0</v>
      </c>
      <c r="AN9" s="20">
        <v>0</v>
      </c>
      <c r="AO9" s="20">
        <f>SUM(AL9:AN9)</f>
        <v>-2454700.2799999998</v>
      </c>
      <c r="AP9" s="20">
        <v>0</v>
      </c>
      <c r="AQ9" s="20">
        <f>AO9-AP9</f>
        <v>-2454700.2799999998</v>
      </c>
      <c r="AS9" s="20">
        <v>-5570718.4500000002</v>
      </c>
      <c r="AT9" s="20">
        <v>0</v>
      </c>
      <c r="AU9" s="20">
        <v>6283415.5999999996</v>
      </c>
      <c r="AV9" s="20">
        <f>SUM(AS9:AU9)</f>
        <v>712697.14999999944</v>
      </c>
      <c r="AW9" s="20">
        <v>0</v>
      </c>
      <c r="AX9" s="20">
        <f>AV9-AW9</f>
        <v>712697.14999999944</v>
      </c>
      <c r="AZ9" s="20">
        <v>57951520.380000003</v>
      </c>
      <c r="BA9" s="20">
        <v>0</v>
      </c>
      <c r="BB9" s="20">
        <v>0</v>
      </c>
      <c r="BC9" s="20">
        <f>SUM(AZ9:BB9)</f>
        <v>57951520.380000003</v>
      </c>
      <c r="BD9" s="20">
        <v>0</v>
      </c>
      <c r="BE9" s="20">
        <f>BC9-BD9</f>
        <v>57951520.380000003</v>
      </c>
      <c r="BG9" s="20">
        <v>52800460.130000003</v>
      </c>
      <c r="BH9" s="20">
        <v>0</v>
      </c>
      <c r="BI9" s="20">
        <v>0</v>
      </c>
      <c r="BJ9" s="20">
        <f>SUM(BG9:BI9)</f>
        <v>52800460.130000003</v>
      </c>
      <c r="BK9" s="20">
        <v>0</v>
      </c>
      <c r="BL9" s="20">
        <f>BJ9-BK9</f>
        <v>52800460.130000003</v>
      </c>
      <c r="BN9" s="20">
        <v>225734785.46999997</v>
      </c>
      <c r="BO9" s="20">
        <v>0</v>
      </c>
      <c r="BP9" s="20">
        <v>22422621.449999999</v>
      </c>
      <c r="BQ9" s="20">
        <f>SUM(BN9:BP9)</f>
        <v>248157406.91999996</v>
      </c>
      <c r="BR9" s="45">
        <v>22422621.449999999</v>
      </c>
      <c r="BS9" s="20">
        <f>BQ9-BR9</f>
        <v>225734785.46999997</v>
      </c>
      <c r="BU9" s="20">
        <v>680187243.97000003</v>
      </c>
      <c r="BV9" s="20">
        <v>0</v>
      </c>
      <c r="BW9" s="20">
        <v>19047726.649999999</v>
      </c>
      <c r="BX9" s="20">
        <f>SUM(BU9:BW9)</f>
        <v>699234970.62</v>
      </c>
      <c r="BY9" s="20">
        <v>19047726.649999999</v>
      </c>
      <c r="BZ9" s="20">
        <f>BX9-BY9</f>
        <v>680187243.97000003</v>
      </c>
      <c r="CB9" s="20" vm="6">
        <v>370273776.07999992</v>
      </c>
      <c r="CC9" s="20">
        <v>0</v>
      </c>
      <c r="CD9" s="20">
        <v>64689706.549999997</v>
      </c>
      <c r="CE9" s="20">
        <f>SUM(CB9:CD9)</f>
        <v>434963482.62999994</v>
      </c>
      <c r="CF9" s="20" vm="7">
        <v>64700838.549999997</v>
      </c>
      <c r="CG9" s="20">
        <f>CE9-CF9</f>
        <v>370262644.07999992</v>
      </c>
    </row>
    <row r="10" spans="1:85">
      <c r="A10" s="19" t="s">
        <v>59</v>
      </c>
      <c r="B10" s="3"/>
      <c r="C10" s="20">
        <v>-8036525.1900000004</v>
      </c>
      <c r="D10" s="20">
        <v>670904</v>
      </c>
      <c r="E10" s="20">
        <v>26109513.219999999</v>
      </c>
      <c r="F10" s="20">
        <f>SUM(C10:E10)</f>
        <v>18743892.029999997</v>
      </c>
      <c r="G10" s="20">
        <f>26109513.22+670904</f>
        <v>26780417.219999999</v>
      </c>
      <c r="H10" s="20">
        <f>F10-G10</f>
        <v>-8036525.1900000013</v>
      </c>
      <c r="I10" s="3"/>
      <c r="J10" s="20">
        <v>-9378728.5500000007</v>
      </c>
      <c r="K10" s="20">
        <v>100000</v>
      </c>
      <c r="L10" s="20">
        <v>21292194</v>
      </c>
      <c r="M10" s="20">
        <f>SUM(J10:L10)</f>
        <v>12013465.449999999</v>
      </c>
      <c r="N10" s="20">
        <v>21392194</v>
      </c>
      <c r="O10" s="20">
        <f>M10-N10</f>
        <v>-9378728.5500000007</v>
      </c>
      <c r="Q10" s="20">
        <v>-4445213.57</v>
      </c>
      <c r="R10" s="20">
        <v>90000</v>
      </c>
      <c r="S10" s="20">
        <v>25720505</v>
      </c>
      <c r="T10" s="20">
        <f>SUM(Q10:S10)</f>
        <v>21365291.43</v>
      </c>
      <c r="U10" s="20">
        <v>25810505</v>
      </c>
      <c r="V10" s="20">
        <f>T10-U10</f>
        <v>-4445213.57</v>
      </c>
      <c r="X10" s="20">
        <v>22423.82</v>
      </c>
      <c r="Y10" s="20">
        <v>282500</v>
      </c>
      <c r="Z10" s="20">
        <v>26184617.77</v>
      </c>
      <c r="AA10" s="20">
        <f>SUM(X10:Z10)</f>
        <v>26489541.59</v>
      </c>
      <c r="AB10" s="2">
        <v>25716332</v>
      </c>
      <c r="AC10" s="20">
        <f>AA10-AB10</f>
        <v>773209.58999999985</v>
      </c>
      <c r="AE10" s="20">
        <v>130000</v>
      </c>
      <c r="AF10" s="20">
        <v>90000</v>
      </c>
      <c r="AG10" s="20">
        <v>27658322</v>
      </c>
      <c r="AH10" s="20">
        <f>SUM(AE10:AG10)</f>
        <v>27878322</v>
      </c>
      <c r="AI10" s="2">
        <v>27748322</v>
      </c>
      <c r="AJ10" s="20">
        <f>AH10-AI10</f>
        <v>130000</v>
      </c>
      <c r="AL10" s="20">
        <v>175000</v>
      </c>
      <c r="AM10" s="20">
        <v>90000</v>
      </c>
      <c r="AN10" s="20">
        <v>28785958</v>
      </c>
      <c r="AO10" s="20">
        <f>SUM(AL10:AN10)</f>
        <v>29050958</v>
      </c>
      <c r="AP10" s="2">
        <v>28875958</v>
      </c>
      <c r="AQ10" s="20">
        <f>AO10-AP10</f>
        <v>175000</v>
      </c>
      <c r="AS10" s="20">
        <v>34336.15</v>
      </c>
      <c r="AT10" s="20">
        <v>85000</v>
      </c>
      <c r="AU10" s="20">
        <v>34869943.520000003</v>
      </c>
      <c r="AV10" s="20">
        <f>SUM(AS10:AU10)</f>
        <v>34989279.670000002</v>
      </c>
      <c r="AW10" s="2">
        <v>34954943.520000003</v>
      </c>
      <c r="AX10" s="20">
        <f>AV10-AW10</f>
        <v>34336.14999999851</v>
      </c>
      <c r="AZ10" s="20">
        <v>1471289.79</v>
      </c>
      <c r="BA10" s="20">
        <v>5000</v>
      </c>
      <c r="BB10" s="20">
        <v>44644144.840000004</v>
      </c>
      <c r="BC10" s="20">
        <f>SUM(AZ10:BB10)</f>
        <v>46120434.630000003</v>
      </c>
      <c r="BD10" s="2">
        <v>44649144.840000004</v>
      </c>
      <c r="BE10" s="20">
        <f>BC10-BD10</f>
        <v>1471289.7899999991</v>
      </c>
      <c r="BG10" s="20">
        <v>630485.21</v>
      </c>
      <c r="BH10" s="20">
        <v>5000</v>
      </c>
      <c r="BI10" s="20">
        <v>37751585.560000002</v>
      </c>
      <c r="BJ10" s="20">
        <f>SUM(BG10:BI10)</f>
        <v>38387070.770000003</v>
      </c>
      <c r="BK10" s="2">
        <v>37756585.560000002</v>
      </c>
      <c r="BL10" s="20">
        <f>BJ10-BK10</f>
        <v>630485.21000000089</v>
      </c>
      <c r="BN10" s="20">
        <v>0</v>
      </c>
      <c r="BO10" s="20">
        <v>416.74</v>
      </c>
      <c r="BP10" s="20">
        <v>33292016.760000002</v>
      </c>
      <c r="BQ10" s="20">
        <f>SUM(BN10:BP10)</f>
        <v>33292433.5</v>
      </c>
      <c r="BR10" s="46">
        <v>33292433.5</v>
      </c>
      <c r="BS10" s="20">
        <f>BQ10-BR10</f>
        <v>0</v>
      </c>
      <c r="BU10" s="20">
        <v>0</v>
      </c>
      <c r="BV10" s="20">
        <v>5000</v>
      </c>
      <c r="BW10" s="20">
        <v>71781297</v>
      </c>
      <c r="BX10" s="20">
        <f>SUM(BU10:BW10)</f>
        <v>71786297</v>
      </c>
      <c r="BY10" s="2" vm="8">
        <v>71786297</v>
      </c>
      <c r="BZ10" s="20">
        <f>BX10-BY10</f>
        <v>0</v>
      </c>
      <c r="CB10" s="20">
        <v>29230769.859999999</v>
      </c>
      <c r="CC10" s="20">
        <v>11458.33</v>
      </c>
      <c r="CD10" s="20">
        <v>68966294</v>
      </c>
      <c r="CE10" s="20">
        <f>SUM(CB10:CD10)</f>
        <v>98208522.189999998</v>
      </c>
      <c r="CF10" s="2">
        <v>68977752.329999998</v>
      </c>
      <c r="CG10" s="20">
        <f>CE10-CF10</f>
        <v>29230769.859999999</v>
      </c>
    </row>
    <row r="11" spans="1:85">
      <c r="A11" s="21" t="s">
        <v>60</v>
      </c>
      <c r="B11" s="3"/>
      <c r="C11" s="22">
        <f t="shared" ref="C11:H11" si="13">SUM(C9:C10)</f>
        <v>42203584.370000005</v>
      </c>
      <c r="D11" s="22">
        <f t="shared" si="13"/>
        <v>670904</v>
      </c>
      <c r="E11" s="22">
        <f t="shared" si="13"/>
        <v>28818127.460000001</v>
      </c>
      <c r="F11" s="22">
        <f t="shared" si="13"/>
        <v>71692615.829999998</v>
      </c>
      <c r="G11" s="22">
        <f t="shared" si="13"/>
        <v>26780417.219999999</v>
      </c>
      <c r="H11" s="22">
        <f t="shared" si="13"/>
        <v>44912198.609999999</v>
      </c>
      <c r="I11" s="3"/>
      <c r="J11" s="22">
        <f t="shared" ref="J11:O11" si="14">SUM(J9:J10)</f>
        <v>38094170.439999998</v>
      </c>
      <c r="K11" s="22">
        <f t="shared" si="14"/>
        <v>100000</v>
      </c>
      <c r="L11" s="22">
        <f t="shared" si="14"/>
        <v>23989742.699999999</v>
      </c>
      <c r="M11" s="22">
        <f t="shared" si="14"/>
        <v>62183913.140000001</v>
      </c>
      <c r="N11" s="22">
        <f t="shared" si="14"/>
        <v>21392194</v>
      </c>
      <c r="O11" s="22">
        <f t="shared" si="14"/>
        <v>40791719.140000001</v>
      </c>
      <c r="Q11" s="22">
        <f t="shared" ref="Q11:V11" si="15">SUM(Q9:Q10)</f>
        <v>98782213.25</v>
      </c>
      <c r="R11" s="22">
        <f t="shared" si="15"/>
        <v>90000</v>
      </c>
      <c r="S11" s="22">
        <f t="shared" si="15"/>
        <v>25720505</v>
      </c>
      <c r="T11" s="22">
        <f t="shared" si="15"/>
        <v>124592718.25</v>
      </c>
      <c r="U11" s="22">
        <f t="shared" si="15"/>
        <v>25810505</v>
      </c>
      <c r="V11" s="22">
        <f t="shared" si="15"/>
        <v>98782213.25</v>
      </c>
      <c r="X11" s="22">
        <f t="shared" ref="X11:AC11" si="16">SUM(X9:X10)</f>
        <v>16742242.120000001</v>
      </c>
      <c r="Y11" s="22">
        <f t="shared" si="16"/>
        <v>282500</v>
      </c>
      <c r="Z11" s="22">
        <f t="shared" si="16"/>
        <v>26253587.77</v>
      </c>
      <c r="AA11" s="22">
        <f t="shared" si="16"/>
        <v>43278329.890000001</v>
      </c>
      <c r="AB11" s="22">
        <f t="shared" si="16"/>
        <v>25794973.940000001</v>
      </c>
      <c r="AC11" s="22">
        <f t="shared" si="16"/>
        <v>17483355.950000003</v>
      </c>
      <c r="AE11" s="22">
        <f t="shared" ref="AE11:AJ11" si="17">SUM(AE9:AE10)</f>
        <v>13826326.949999999</v>
      </c>
      <c r="AF11" s="22">
        <f t="shared" si="17"/>
        <v>90000</v>
      </c>
      <c r="AG11" s="22">
        <f t="shared" si="17"/>
        <v>27658322</v>
      </c>
      <c r="AH11" s="22">
        <f t="shared" si="17"/>
        <v>41574648.950000003</v>
      </c>
      <c r="AI11" s="22">
        <f t="shared" si="17"/>
        <v>27748322</v>
      </c>
      <c r="AJ11" s="22">
        <f t="shared" si="17"/>
        <v>13826326.949999999</v>
      </c>
      <c r="AL11" s="22">
        <f t="shared" ref="AL11:AQ11" si="18">SUM(AL9:AL10)</f>
        <v>-2279700.2799999998</v>
      </c>
      <c r="AM11" s="22">
        <f t="shared" si="18"/>
        <v>90000</v>
      </c>
      <c r="AN11" s="22">
        <f t="shared" si="18"/>
        <v>28785958</v>
      </c>
      <c r="AO11" s="22">
        <f t="shared" si="18"/>
        <v>26596257.719999999</v>
      </c>
      <c r="AP11" s="22">
        <f t="shared" si="18"/>
        <v>28875958</v>
      </c>
      <c r="AQ11" s="22">
        <f t="shared" si="18"/>
        <v>-2279700.2799999998</v>
      </c>
      <c r="AS11" s="22">
        <f t="shared" ref="AS11:AX11" si="19">SUM(AS9:AS10)</f>
        <v>-5536382.2999999998</v>
      </c>
      <c r="AT11" s="22">
        <f t="shared" si="19"/>
        <v>85000</v>
      </c>
      <c r="AU11" s="22">
        <f t="shared" si="19"/>
        <v>41153359.120000005</v>
      </c>
      <c r="AV11" s="22">
        <f t="shared" si="19"/>
        <v>35701976.82</v>
      </c>
      <c r="AW11" s="22">
        <f t="shared" si="19"/>
        <v>34954943.520000003</v>
      </c>
      <c r="AX11" s="22">
        <f t="shared" si="19"/>
        <v>747033.29999999795</v>
      </c>
      <c r="AZ11" s="22">
        <f t="shared" ref="AZ11:BE11" si="20">SUM(AZ9:AZ10)</f>
        <v>59422810.170000002</v>
      </c>
      <c r="BA11" s="22">
        <f t="shared" si="20"/>
        <v>5000</v>
      </c>
      <c r="BB11" s="22">
        <f t="shared" si="20"/>
        <v>44644144.840000004</v>
      </c>
      <c r="BC11" s="22">
        <f t="shared" si="20"/>
        <v>104071955.01000001</v>
      </c>
      <c r="BD11" s="22">
        <f t="shared" si="20"/>
        <v>44649144.840000004</v>
      </c>
      <c r="BE11" s="22">
        <f t="shared" si="20"/>
        <v>59422810.170000002</v>
      </c>
      <c r="BG11" s="22">
        <f t="shared" ref="BG11:BL11" si="21">SUM(BG9:BG10)</f>
        <v>53430945.340000004</v>
      </c>
      <c r="BH11" s="22">
        <f t="shared" si="21"/>
        <v>5000</v>
      </c>
      <c r="BI11" s="22">
        <f t="shared" si="21"/>
        <v>37751585.560000002</v>
      </c>
      <c r="BJ11" s="22">
        <f t="shared" si="21"/>
        <v>91187530.900000006</v>
      </c>
      <c r="BK11" s="22">
        <f t="shared" si="21"/>
        <v>37756585.560000002</v>
      </c>
      <c r="BL11" s="22">
        <f t="shared" si="21"/>
        <v>53430945.340000004</v>
      </c>
      <c r="BN11" s="22">
        <f t="shared" ref="BN11:BS11" si="22">SUM(BN9:BN10)</f>
        <v>225734785.46999997</v>
      </c>
      <c r="BO11" s="22">
        <f t="shared" si="22"/>
        <v>416.74</v>
      </c>
      <c r="BP11" s="22">
        <f t="shared" si="22"/>
        <v>55714638.210000001</v>
      </c>
      <c r="BQ11" s="22">
        <f t="shared" si="22"/>
        <v>281449840.41999996</v>
      </c>
      <c r="BR11" s="22">
        <f t="shared" si="22"/>
        <v>55715054.950000003</v>
      </c>
      <c r="BS11" s="22">
        <f t="shared" si="22"/>
        <v>225734785.46999997</v>
      </c>
      <c r="BU11" s="22">
        <f t="shared" ref="BU11:BZ11" si="23">SUM(BU9:BU10)</f>
        <v>680187243.97000003</v>
      </c>
      <c r="BV11" s="22">
        <f t="shared" si="23"/>
        <v>5000</v>
      </c>
      <c r="BW11" s="22">
        <f t="shared" si="23"/>
        <v>90829023.650000006</v>
      </c>
      <c r="BX11" s="22">
        <f t="shared" si="23"/>
        <v>771021267.62</v>
      </c>
      <c r="BY11" s="22">
        <f t="shared" si="23"/>
        <v>90834023.650000006</v>
      </c>
      <c r="BZ11" s="22">
        <f t="shared" si="23"/>
        <v>680187243.97000003</v>
      </c>
      <c r="CB11" s="22">
        <f t="shared" ref="CB11:CG11" si="24">SUM(CB9:CB10)</f>
        <v>399504545.93999994</v>
      </c>
      <c r="CC11" s="22">
        <f t="shared" si="24"/>
        <v>11458.33</v>
      </c>
      <c r="CD11" s="22">
        <f t="shared" si="24"/>
        <v>133656000.55</v>
      </c>
      <c r="CE11" s="22">
        <f t="shared" si="24"/>
        <v>533172004.81999993</v>
      </c>
      <c r="CF11" s="22">
        <f t="shared" si="24"/>
        <v>133678590.88</v>
      </c>
      <c r="CG11" s="22">
        <f t="shared" si="24"/>
        <v>399493413.93999994</v>
      </c>
    </row>
    <row r="12" spans="1:85">
      <c r="C12" s="59" t="s">
        <v>64</v>
      </c>
      <c r="D12" s="59"/>
      <c r="E12" s="59"/>
      <c r="F12" s="59"/>
      <c r="G12" s="59"/>
      <c r="H12" s="22">
        <f>H5/H9</f>
        <v>2.3941928947870128</v>
      </c>
      <c r="J12" s="59" t="s">
        <v>64</v>
      </c>
      <c r="K12" s="59"/>
      <c r="L12" s="59"/>
      <c r="M12" s="59"/>
      <c r="N12" s="59"/>
      <c r="O12" s="22">
        <f>O5/O9</f>
        <v>2.7622344599412916</v>
      </c>
      <c r="Q12" s="59" t="s">
        <v>64</v>
      </c>
      <c r="R12" s="59"/>
      <c r="S12" s="59"/>
      <c r="T12" s="59"/>
      <c r="U12" s="59"/>
      <c r="V12" s="22">
        <f>V5/V9</f>
        <v>1.2335788910251944</v>
      </c>
      <c r="X12" s="59" t="s">
        <v>64</v>
      </c>
      <c r="Y12" s="59"/>
      <c r="Z12" s="59"/>
      <c r="AA12" s="59"/>
      <c r="AB12" s="59"/>
      <c r="AC12" s="22">
        <f>AC5/AC9</f>
        <v>8.016425017716001</v>
      </c>
      <c r="AE12" s="59" t="s">
        <v>64</v>
      </c>
      <c r="AF12" s="59"/>
      <c r="AG12" s="59"/>
      <c r="AH12" s="59"/>
      <c r="AI12" s="59"/>
      <c r="AJ12" s="22">
        <f>AJ5/AJ9</f>
        <v>10.709098790168703</v>
      </c>
      <c r="AL12" s="59" t="s">
        <v>64</v>
      </c>
      <c r="AM12" s="59"/>
      <c r="AN12" s="59"/>
      <c r="AO12" s="59"/>
      <c r="AP12" s="59"/>
      <c r="AQ12" s="22">
        <f>AQ5/AQ9</f>
        <v>-57.415668771586247</v>
      </c>
      <c r="AS12" s="59" t="s">
        <v>64</v>
      </c>
      <c r="AT12" s="59"/>
      <c r="AU12" s="59"/>
      <c r="AV12" s="59"/>
      <c r="AW12" s="59"/>
      <c r="AX12" s="22">
        <f>AX5/AX9</f>
        <v>397.89162619774783</v>
      </c>
      <c r="AZ12" s="59" t="s">
        <v>64</v>
      </c>
      <c r="BA12" s="59"/>
      <c r="BB12" s="59"/>
      <c r="BC12" s="59"/>
      <c r="BD12" s="59"/>
      <c r="BE12" s="22">
        <f>BE5/BE9</f>
        <v>4.0766892412978653</v>
      </c>
      <c r="BG12" s="59" t="s">
        <v>64</v>
      </c>
      <c r="BH12" s="59"/>
      <c r="BI12" s="59"/>
      <c r="BJ12" s="59"/>
      <c r="BK12" s="59"/>
      <c r="BL12" s="22">
        <f>BL5/BL9</f>
        <v>3.6389737251708296</v>
      </c>
      <c r="BN12" s="59" t="s">
        <v>64</v>
      </c>
      <c r="BO12" s="59"/>
      <c r="BP12" s="59"/>
      <c r="BQ12" s="59"/>
      <c r="BR12" s="59"/>
      <c r="BS12" s="22">
        <f>BS5/BS9</f>
        <v>0.72166897942120756</v>
      </c>
      <c r="BU12" s="59" t="s">
        <v>64</v>
      </c>
      <c r="BV12" s="59"/>
      <c r="BW12" s="59"/>
      <c r="BX12" s="59"/>
      <c r="BY12" s="59"/>
      <c r="BZ12" s="22">
        <f>BZ5/BZ9</f>
        <v>0.21536281569323409</v>
      </c>
      <c r="CB12" s="59" t="s">
        <v>64</v>
      </c>
      <c r="CC12" s="59"/>
      <c r="CD12" s="59"/>
      <c r="CE12" s="59"/>
      <c r="CF12" s="59"/>
      <c r="CG12" s="22">
        <f>CG5/CG9</f>
        <v>0.60545486114868141</v>
      </c>
    </row>
    <row r="13" spans="1:85">
      <c r="B13" s="3"/>
      <c r="I13" s="3"/>
    </row>
    <row r="14" spans="1:85">
      <c r="A14" s="23" t="s">
        <v>40</v>
      </c>
      <c r="C14" s="59" t="s">
        <v>43</v>
      </c>
      <c r="D14" s="59"/>
      <c r="E14" s="59"/>
      <c r="F14" s="59"/>
      <c r="G14" s="59"/>
      <c r="H14" s="59"/>
      <c r="J14" s="59" t="s">
        <v>69</v>
      </c>
      <c r="K14" s="59"/>
      <c r="L14" s="59"/>
      <c r="M14" s="59"/>
      <c r="N14" s="59"/>
      <c r="O14" s="59"/>
      <c r="Q14" s="59" t="s">
        <v>73</v>
      </c>
      <c r="R14" s="59"/>
      <c r="S14" s="59"/>
      <c r="T14" s="59"/>
      <c r="U14" s="59"/>
      <c r="V14" s="59"/>
      <c r="X14" s="59" t="s">
        <v>82</v>
      </c>
      <c r="Y14" s="59"/>
      <c r="Z14" s="59"/>
      <c r="AA14" s="59"/>
      <c r="AB14" s="59"/>
      <c r="AC14" s="59"/>
      <c r="AE14" s="59" t="s">
        <v>101</v>
      </c>
      <c r="AF14" s="59"/>
      <c r="AG14" s="59"/>
      <c r="AH14" s="59"/>
      <c r="AI14" s="59"/>
      <c r="AJ14" s="59"/>
      <c r="AL14" s="59" t="s">
        <v>102</v>
      </c>
      <c r="AM14" s="59"/>
      <c r="AN14" s="59"/>
      <c r="AO14" s="59"/>
      <c r="AP14" s="59"/>
      <c r="AQ14" s="59"/>
      <c r="AS14" s="59" t="s">
        <v>107</v>
      </c>
      <c r="AT14" s="59"/>
      <c r="AU14" s="59"/>
      <c r="AV14" s="59"/>
      <c r="AW14" s="59"/>
      <c r="AX14" s="59"/>
      <c r="AZ14" s="59" t="s">
        <v>109</v>
      </c>
      <c r="BA14" s="59"/>
      <c r="BB14" s="59"/>
      <c r="BC14" s="59"/>
      <c r="BD14" s="59"/>
      <c r="BE14" s="59"/>
      <c r="BG14" s="59" t="s">
        <v>121</v>
      </c>
      <c r="BH14" s="59"/>
      <c r="BI14" s="59"/>
      <c r="BJ14" s="59"/>
      <c r="BK14" s="59"/>
      <c r="BL14" s="59"/>
      <c r="BN14" s="59" t="s">
        <v>127</v>
      </c>
      <c r="BO14" s="59"/>
      <c r="BP14" s="59"/>
      <c r="BQ14" s="59"/>
      <c r="BR14" s="59"/>
      <c r="BS14" s="59"/>
      <c r="BU14" s="59" t="s">
        <v>132</v>
      </c>
      <c r="BV14" s="59"/>
      <c r="BW14" s="59"/>
      <c r="BX14" s="59"/>
      <c r="BY14" s="59"/>
      <c r="BZ14" s="59"/>
      <c r="CB14" s="59" t="s">
        <v>133</v>
      </c>
      <c r="CC14" s="59"/>
      <c r="CD14" s="59"/>
      <c r="CE14" s="59"/>
      <c r="CF14" s="59"/>
      <c r="CG14" s="59"/>
    </row>
    <row r="15" spans="1:85">
      <c r="A15" s="24" t="s">
        <v>42</v>
      </c>
      <c r="C15" s="25" t="s">
        <v>35</v>
      </c>
      <c r="D15" s="25" t="s">
        <v>36</v>
      </c>
      <c r="E15" s="25" t="s">
        <v>37</v>
      </c>
      <c r="F15" s="25" t="s">
        <v>39</v>
      </c>
      <c r="G15" s="25" t="s">
        <v>44</v>
      </c>
      <c r="H15" s="25" t="s">
        <v>45</v>
      </c>
      <c r="J15" s="25" t="s">
        <v>35</v>
      </c>
      <c r="K15" s="25" t="s">
        <v>36</v>
      </c>
      <c r="L15" s="25" t="s">
        <v>37</v>
      </c>
      <c r="M15" s="25" t="s">
        <v>39</v>
      </c>
      <c r="N15" s="25" t="s">
        <v>44</v>
      </c>
      <c r="O15" s="25" t="s">
        <v>45</v>
      </c>
      <c r="Q15" s="25" t="s">
        <v>35</v>
      </c>
      <c r="R15" s="25" t="s">
        <v>36</v>
      </c>
      <c r="S15" s="25" t="s">
        <v>37</v>
      </c>
      <c r="T15" s="25" t="s">
        <v>39</v>
      </c>
      <c r="U15" s="25" t="s">
        <v>44</v>
      </c>
      <c r="V15" s="25" t="s">
        <v>45</v>
      </c>
      <c r="X15" s="25" t="s">
        <v>35</v>
      </c>
      <c r="Y15" s="25" t="s">
        <v>36</v>
      </c>
      <c r="Z15" s="25" t="s">
        <v>37</v>
      </c>
      <c r="AA15" s="25" t="s">
        <v>39</v>
      </c>
      <c r="AB15" s="25" t="s">
        <v>44</v>
      </c>
      <c r="AC15" s="25" t="s">
        <v>45</v>
      </c>
      <c r="AE15" s="25" t="s">
        <v>35</v>
      </c>
      <c r="AF15" s="25" t="s">
        <v>36</v>
      </c>
      <c r="AG15" s="25" t="s">
        <v>37</v>
      </c>
      <c r="AH15" s="25" t="s">
        <v>39</v>
      </c>
      <c r="AI15" s="25" t="s">
        <v>44</v>
      </c>
      <c r="AJ15" s="25" t="s">
        <v>45</v>
      </c>
      <c r="AL15" s="25" t="s">
        <v>35</v>
      </c>
      <c r="AM15" s="25" t="s">
        <v>36</v>
      </c>
      <c r="AN15" s="25" t="s">
        <v>37</v>
      </c>
      <c r="AO15" s="25" t="s">
        <v>39</v>
      </c>
      <c r="AP15" s="25" t="s">
        <v>44</v>
      </c>
      <c r="AQ15" s="25" t="s">
        <v>45</v>
      </c>
      <c r="AS15" s="25" t="s">
        <v>35</v>
      </c>
      <c r="AT15" s="25" t="s">
        <v>36</v>
      </c>
      <c r="AU15" s="25" t="s">
        <v>37</v>
      </c>
      <c r="AV15" s="25" t="s">
        <v>39</v>
      </c>
      <c r="AW15" s="25" t="s">
        <v>44</v>
      </c>
      <c r="AX15" s="25" t="s">
        <v>45</v>
      </c>
      <c r="AZ15" s="25" t="s">
        <v>35</v>
      </c>
      <c r="BA15" s="25" t="s">
        <v>36</v>
      </c>
      <c r="BB15" s="25" t="s">
        <v>37</v>
      </c>
      <c r="BC15" s="25" t="s">
        <v>39</v>
      </c>
      <c r="BD15" s="25" t="s">
        <v>44</v>
      </c>
      <c r="BE15" s="25" t="s">
        <v>45</v>
      </c>
      <c r="BG15" s="25" t="s">
        <v>35</v>
      </c>
      <c r="BH15" s="25" t="s">
        <v>36</v>
      </c>
      <c r="BI15" s="25" t="s">
        <v>37</v>
      </c>
      <c r="BJ15" s="25" t="s">
        <v>39</v>
      </c>
      <c r="BK15" s="25" t="s">
        <v>44</v>
      </c>
      <c r="BL15" s="25" t="s">
        <v>45</v>
      </c>
      <c r="BN15" s="25" t="s">
        <v>35</v>
      </c>
      <c r="BO15" s="25" t="s">
        <v>36</v>
      </c>
      <c r="BP15" s="25" t="s">
        <v>37</v>
      </c>
      <c r="BQ15" s="25" t="s">
        <v>39</v>
      </c>
      <c r="BR15" s="25" t="s">
        <v>44</v>
      </c>
      <c r="BS15" s="25" t="s">
        <v>45</v>
      </c>
      <c r="BU15" s="25" t="s">
        <v>35</v>
      </c>
      <c r="BV15" s="25" t="s">
        <v>36</v>
      </c>
      <c r="BW15" s="25" t="s">
        <v>37</v>
      </c>
      <c r="BX15" s="25" t="s">
        <v>39</v>
      </c>
      <c r="BY15" s="25" t="s">
        <v>44</v>
      </c>
      <c r="BZ15" s="25" t="s">
        <v>45</v>
      </c>
      <c r="CB15" s="25" t="s">
        <v>35</v>
      </c>
      <c r="CC15" s="25" t="s">
        <v>36</v>
      </c>
      <c r="CD15" s="25" t="s">
        <v>37</v>
      </c>
      <c r="CE15" s="25" t="s">
        <v>39</v>
      </c>
      <c r="CF15" s="25" t="s">
        <v>44</v>
      </c>
      <c r="CG15" s="25" t="s">
        <v>45</v>
      </c>
    </row>
    <row r="16" spans="1:85">
      <c r="A16" s="19" t="s">
        <v>61</v>
      </c>
      <c r="B16" s="3"/>
      <c r="C16" s="20">
        <v>29213563.649999999</v>
      </c>
      <c r="D16" s="20">
        <v>0</v>
      </c>
      <c r="E16" s="20">
        <v>389588.3</v>
      </c>
      <c r="F16" s="20">
        <f>SUM(C16:E16)</f>
        <v>29603151.949999999</v>
      </c>
      <c r="G16" s="20">
        <v>0</v>
      </c>
      <c r="H16" s="20">
        <f>F16-G16</f>
        <v>29603151.949999999</v>
      </c>
      <c r="I16" s="3"/>
      <c r="J16" s="20">
        <v>12186348.66</v>
      </c>
      <c r="K16" s="20">
        <v>0</v>
      </c>
      <c r="L16" s="20">
        <v>2697548.7</v>
      </c>
      <c r="M16" s="20">
        <f>SUM(J16:L16)</f>
        <v>14883897.359999999</v>
      </c>
      <c r="N16" s="20">
        <v>0</v>
      </c>
      <c r="O16" s="20">
        <f>M16-N16</f>
        <v>14883897.359999999</v>
      </c>
      <c r="Q16" s="20">
        <v>98004226.030000001</v>
      </c>
      <c r="R16" s="20">
        <v>0</v>
      </c>
      <c r="S16" s="20">
        <v>0</v>
      </c>
      <c r="T16" s="20">
        <f>SUM(Q16:S16)</f>
        <v>98004226.030000001</v>
      </c>
      <c r="U16" s="20">
        <v>0</v>
      </c>
      <c r="V16" s="20">
        <f>T16-U16</f>
        <v>98004226.030000001</v>
      </c>
      <c r="X16" s="20">
        <v>5644632.9400000004</v>
      </c>
      <c r="Y16" s="20">
        <v>0</v>
      </c>
      <c r="Z16" s="20">
        <v>0</v>
      </c>
      <c r="AA16" s="20">
        <f>SUM(X16:Z16)</f>
        <v>5644632.9400000004</v>
      </c>
      <c r="AB16" s="20">
        <v>0</v>
      </c>
      <c r="AC16" s="20">
        <f>AA16-AB16</f>
        <v>5644632.9400000004</v>
      </c>
      <c r="AE16" s="20">
        <v>9234983.2799999993</v>
      </c>
      <c r="AF16" s="20">
        <v>0</v>
      </c>
      <c r="AG16" s="20">
        <v>0</v>
      </c>
      <c r="AH16" s="20">
        <f>SUM(AE16:AG16)</f>
        <v>9234983.2799999993</v>
      </c>
      <c r="AI16" s="20">
        <v>0</v>
      </c>
      <c r="AJ16" s="20">
        <f>AH16-AI16</f>
        <v>9234983.2799999993</v>
      </c>
      <c r="AL16" s="20">
        <v>-3873601.88</v>
      </c>
      <c r="AM16" s="20">
        <v>0</v>
      </c>
      <c r="AN16" s="20">
        <v>0</v>
      </c>
      <c r="AO16" s="20">
        <f>SUM(AL16:AN16)</f>
        <v>-3873601.88</v>
      </c>
      <c r="AP16" s="20">
        <v>0</v>
      </c>
      <c r="AQ16" s="20">
        <f>AO16-AP16</f>
        <v>-3873601.88</v>
      </c>
      <c r="AS16" s="20">
        <v>-45894930.939999998</v>
      </c>
      <c r="AT16" s="20">
        <v>0</v>
      </c>
      <c r="AU16" s="20">
        <v>0</v>
      </c>
      <c r="AV16" s="20">
        <f>SUM(AS16:AU16)</f>
        <v>-45894930.939999998</v>
      </c>
      <c r="AW16" s="20">
        <v>0</v>
      </c>
      <c r="AX16" s="20">
        <f>AV16-AW16</f>
        <v>-45894930.939999998</v>
      </c>
      <c r="AZ16" s="20">
        <v>19887607.760000002</v>
      </c>
      <c r="BA16" s="20">
        <v>0</v>
      </c>
      <c r="BB16" s="20">
        <v>0</v>
      </c>
      <c r="BC16" s="20">
        <f>SUM(AZ16:BB16)</f>
        <v>19887607.760000002</v>
      </c>
      <c r="BD16" s="20">
        <v>0</v>
      </c>
      <c r="BE16" s="20">
        <f>BC16-BD16</f>
        <v>19887607.760000002</v>
      </c>
      <c r="BG16" s="20">
        <v>22936720.199999999</v>
      </c>
      <c r="BH16" s="20">
        <v>0</v>
      </c>
      <c r="BI16" s="20">
        <v>0</v>
      </c>
      <c r="BJ16" s="20">
        <f>SUM(BG16:BI16)</f>
        <v>22936720.199999999</v>
      </c>
      <c r="BK16" s="20">
        <v>0</v>
      </c>
      <c r="BL16" s="20">
        <f>BJ16-BK16</f>
        <v>22936720.199999999</v>
      </c>
      <c r="BN16" s="20">
        <v>154018470.00999999</v>
      </c>
      <c r="BO16" s="20">
        <v>0</v>
      </c>
      <c r="BP16" s="20">
        <v>0</v>
      </c>
      <c r="BQ16" s="20">
        <f>SUM(BN16:BP16)</f>
        <v>154018470.00999999</v>
      </c>
      <c r="BR16" s="20">
        <v>0</v>
      </c>
      <c r="BS16" s="20">
        <f>BQ16-BR16</f>
        <v>154018470.00999999</v>
      </c>
      <c r="BU16" s="20" vm="9">
        <v>581918817.98000002</v>
      </c>
      <c r="BV16" s="20">
        <v>0</v>
      </c>
      <c r="BW16" s="20">
        <v>0</v>
      </c>
      <c r="BX16" s="20">
        <f>SUM(BU16:BW16)</f>
        <v>581918817.98000002</v>
      </c>
      <c r="BY16" s="20">
        <v>0</v>
      </c>
      <c r="BZ16" s="20">
        <f>BX16-BY16</f>
        <v>581918817.98000002</v>
      </c>
      <c r="CB16" s="20" vm="10">
        <v>327526619.12999994</v>
      </c>
      <c r="CC16" s="20">
        <v>0</v>
      </c>
      <c r="CD16" s="20">
        <v>0</v>
      </c>
      <c r="CE16" s="20">
        <f>SUM(CB16:CD16)</f>
        <v>327526619.12999994</v>
      </c>
      <c r="CF16" s="20">
        <v>0</v>
      </c>
      <c r="CG16" s="20">
        <f>CE16-CF16</f>
        <v>327526619.12999994</v>
      </c>
    </row>
    <row r="17" spans="1:85">
      <c r="A17" s="19" t="s">
        <v>62</v>
      </c>
      <c r="B17" s="3"/>
      <c r="C17" s="20">
        <v>12980020.720000001</v>
      </c>
      <c r="D17" s="20">
        <v>0</v>
      </c>
      <c r="E17" s="20">
        <v>0</v>
      </c>
      <c r="F17" s="20">
        <f>SUM(C17:E17)</f>
        <v>12980020.720000001</v>
      </c>
      <c r="G17" s="20">
        <v>0</v>
      </c>
      <c r="H17" s="20">
        <f>F17-G17</f>
        <v>12980020.720000001</v>
      </c>
      <c r="I17" s="3"/>
      <c r="J17" s="20">
        <v>25996246.640000001</v>
      </c>
      <c r="K17" s="20">
        <v>0</v>
      </c>
      <c r="L17" s="20">
        <v>0</v>
      </c>
      <c r="M17" s="20">
        <f>SUM(J17:L17)</f>
        <v>25996246.640000001</v>
      </c>
      <c r="N17" s="20">
        <v>0</v>
      </c>
      <c r="O17" s="20">
        <f>M17-N17</f>
        <v>25996246.640000001</v>
      </c>
      <c r="Q17" s="20">
        <v>777987.22</v>
      </c>
      <c r="R17" s="20">
        <v>0</v>
      </c>
      <c r="S17" s="20">
        <v>0</v>
      </c>
      <c r="T17" s="20">
        <f>SUM(Q17:S17)</f>
        <v>777987.22</v>
      </c>
      <c r="U17" s="20">
        <v>0</v>
      </c>
      <c r="V17" s="20">
        <f>T17-U17</f>
        <v>777987.22</v>
      </c>
      <c r="X17" s="20">
        <v>11062937.24</v>
      </c>
      <c r="Y17" s="20">
        <v>0</v>
      </c>
      <c r="Z17" s="20">
        <v>750785.77</v>
      </c>
      <c r="AA17" s="20">
        <f>SUM(X17:Z17)</f>
        <v>11813723.01</v>
      </c>
      <c r="AB17" s="20">
        <v>0</v>
      </c>
      <c r="AC17" s="20">
        <f>AA17-AB17</f>
        <v>11813723.01</v>
      </c>
      <c r="AE17" s="20">
        <v>4461343.67</v>
      </c>
      <c r="AF17" s="20">
        <v>0</v>
      </c>
      <c r="AG17" s="20">
        <v>0</v>
      </c>
      <c r="AH17" s="20">
        <f>SUM(AE17:AG17)</f>
        <v>4461343.67</v>
      </c>
      <c r="AI17" s="20">
        <v>0</v>
      </c>
      <c r="AJ17" s="20">
        <f>AH17-AI17</f>
        <v>4461343.67</v>
      </c>
      <c r="AL17" s="20">
        <v>1418901.6</v>
      </c>
      <c r="AM17" s="20">
        <v>0</v>
      </c>
      <c r="AN17" s="20">
        <v>0</v>
      </c>
      <c r="AO17" s="20">
        <f>SUM(AL17:AN17)</f>
        <v>1418901.6</v>
      </c>
      <c r="AP17" s="20">
        <v>0</v>
      </c>
      <c r="AQ17" s="20">
        <f>AO17-AP17</f>
        <v>1418901.6</v>
      </c>
      <c r="AS17" s="20">
        <v>23050446.84</v>
      </c>
      <c r="AT17" s="20">
        <v>0</v>
      </c>
      <c r="AU17" s="20">
        <v>0</v>
      </c>
      <c r="AV17" s="20">
        <f>SUM(AS17:AU17)</f>
        <v>23050446.84</v>
      </c>
      <c r="AW17" s="20">
        <v>0</v>
      </c>
      <c r="AX17" s="20">
        <f>AV17-AW17</f>
        <v>23050446.84</v>
      </c>
      <c r="AZ17" s="20">
        <v>16870532.460000001</v>
      </c>
      <c r="BA17" s="20">
        <v>0</v>
      </c>
      <c r="BB17" s="20">
        <v>0</v>
      </c>
      <c r="BC17" s="20">
        <f>SUM(AZ17:BB17)</f>
        <v>16870532.460000001</v>
      </c>
      <c r="BD17" s="20">
        <v>0</v>
      </c>
      <c r="BE17" s="20">
        <f>BC17-BD17</f>
        <v>16870532.460000001</v>
      </c>
      <c r="BG17" s="20">
        <v>12211672.76</v>
      </c>
      <c r="BH17" s="20">
        <v>0</v>
      </c>
      <c r="BI17" s="20">
        <v>0</v>
      </c>
      <c r="BJ17" s="20">
        <f>SUM(BG17:BI17)</f>
        <v>12211672.76</v>
      </c>
      <c r="BK17" s="20">
        <v>0</v>
      </c>
      <c r="BL17" s="20">
        <f>BJ17-BK17</f>
        <v>12211672.76</v>
      </c>
      <c r="BN17" s="20">
        <v>71476315.459999993</v>
      </c>
      <c r="BO17" s="20">
        <v>0</v>
      </c>
      <c r="BP17" s="20">
        <v>0</v>
      </c>
      <c r="BQ17" s="20">
        <f>SUM(BN17:BP17)</f>
        <v>71476315.459999993</v>
      </c>
      <c r="BR17" s="20">
        <v>0</v>
      </c>
      <c r="BS17" s="20">
        <f>BQ17-BR17</f>
        <v>71476315.459999993</v>
      </c>
      <c r="BU17" s="20">
        <v>98268425.99000001</v>
      </c>
      <c r="BV17" s="20">
        <v>0</v>
      </c>
      <c r="BW17" s="20">
        <v>0</v>
      </c>
      <c r="BX17" s="20">
        <f>SUM(BU17:BW17)</f>
        <v>98268425.99000001</v>
      </c>
      <c r="BY17" s="20">
        <v>0</v>
      </c>
      <c r="BZ17" s="20">
        <f>BX17-BY17</f>
        <v>98268425.99000001</v>
      </c>
      <c r="CB17" s="20" vm="11">
        <v>12269659.57</v>
      </c>
      <c r="CC17" s="20">
        <v>0</v>
      </c>
      <c r="CD17" s="20">
        <v>0</v>
      </c>
      <c r="CE17" s="20">
        <f>SUM(CB17:CD17)</f>
        <v>12269659.57</v>
      </c>
      <c r="CF17" s="20">
        <v>0</v>
      </c>
      <c r="CG17" s="20">
        <f>CE17-CF17</f>
        <v>12269659.57</v>
      </c>
    </row>
    <row r="18" spans="1:85">
      <c r="A18" s="21" t="s">
        <v>63</v>
      </c>
      <c r="B18" s="3"/>
      <c r="C18" s="22">
        <f t="shared" ref="C18:H18" si="25">SUM(C16:C17)</f>
        <v>42193584.369999997</v>
      </c>
      <c r="D18" s="22">
        <f t="shared" si="25"/>
        <v>0</v>
      </c>
      <c r="E18" s="22">
        <f t="shared" si="25"/>
        <v>389588.3</v>
      </c>
      <c r="F18" s="22">
        <f t="shared" si="25"/>
        <v>42583172.670000002</v>
      </c>
      <c r="G18" s="22">
        <f t="shared" si="25"/>
        <v>0</v>
      </c>
      <c r="H18" s="22">
        <f t="shared" si="25"/>
        <v>42583172.670000002</v>
      </c>
      <c r="I18" s="3"/>
      <c r="J18" s="22">
        <f t="shared" ref="J18:V18" si="26">SUM(J16:J17)</f>
        <v>38182595.299999997</v>
      </c>
      <c r="K18" s="22">
        <f t="shared" si="26"/>
        <v>0</v>
      </c>
      <c r="L18" s="22">
        <f t="shared" si="26"/>
        <v>2697548.7</v>
      </c>
      <c r="M18" s="22">
        <f t="shared" si="26"/>
        <v>40880144</v>
      </c>
      <c r="N18" s="22">
        <f t="shared" si="26"/>
        <v>0</v>
      </c>
      <c r="O18" s="22">
        <f t="shared" si="26"/>
        <v>40880144</v>
      </c>
      <c r="Q18" s="22">
        <f t="shared" si="26"/>
        <v>98782213.25</v>
      </c>
      <c r="R18" s="22">
        <f t="shared" si="26"/>
        <v>0</v>
      </c>
      <c r="S18" s="22">
        <f t="shared" si="26"/>
        <v>0</v>
      </c>
      <c r="T18" s="22">
        <f t="shared" si="26"/>
        <v>98782213.25</v>
      </c>
      <c r="U18" s="22">
        <f t="shared" si="26"/>
        <v>0</v>
      </c>
      <c r="V18" s="22">
        <f t="shared" si="26"/>
        <v>98782213.25</v>
      </c>
      <c r="X18" s="22">
        <f t="shared" ref="X18:AC18" si="27">SUM(X16:X17)</f>
        <v>16707570.18</v>
      </c>
      <c r="Y18" s="22">
        <f t="shared" si="27"/>
        <v>0</v>
      </c>
      <c r="Z18" s="22">
        <f t="shared" si="27"/>
        <v>750785.77</v>
      </c>
      <c r="AA18" s="22">
        <f t="shared" si="27"/>
        <v>17458355.949999999</v>
      </c>
      <c r="AB18" s="22">
        <f t="shared" si="27"/>
        <v>0</v>
      </c>
      <c r="AC18" s="22">
        <f t="shared" si="27"/>
        <v>17458355.949999999</v>
      </c>
      <c r="AE18" s="22">
        <f t="shared" ref="AE18:AJ18" si="28">SUM(AE16:AE17)</f>
        <v>13696326.949999999</v>
      </c>
      <c r="AF18" s="22">
        <f t="shared" si="28"/>
        <v>0</v>
      </c>
      <c r="AG18" s="22">
        <f t="shared" si="28"/>
        <v>0</v>
      </c>
      <c r="AH18" s="22">
        <f t="shared" si="28"/>
        <v>13696326.949999999</v>
      </c>
      <c r="AI18" s="22">
        <f t="shared" si="28"/>
        <v>0</v>
      </c>
      <c r="AJ18" s="22">
        <f t="shared" si="28"/>
        <v>13696326.949999999</v>
      </c>
      <c r="AL18" s="22">
        <f t="shared" ref="AL18:AQ18" si="29">SUM(AL16:AL17)</f>
        <v>-2454700.2799999998</v>
      </c>
      <c r="AM18" s="22">
        <f t="shared" si="29"/>
        <v>0</v>
      </c>
      <c r="AN18" s="22">
        <f t="shared" si="29"/>
        <v>0</v>
      </c>
      <c r="AO18" s="22">
        <f t="shared" si="29"/>
        <v>-2454700.2799999998</v>
      </c>
      <c r="AP18" s="22">
        <f t="shared" si="29"/>
        <v>0</v>
      </c>
      <c r="AQ18" s="22">
        <f t="shared" si="29"/>
        <v>-2454700.2799999998</v>
      </c>
      <c r="AS18" s="22">
        <f t="shared" ref="AS18:AX18" si="30">SUM(AS16:AS17)</f>
        <v>-22844484.099999998</v>
      </c>
      <c r="AT18" s="22">
        <f t="shared" si="30"/>
        <v>0</v>
      </c>
      <c r="AU18" s="22">
        <f t="shared" si="30"/>
        <v>0</v>
      </c>
      <c r="AV18" s="22">
        <f t="shared" si="30"/>
        <v>-22844484.099999998</v>
      </c>
      <c r="AW18" s="22">
        <f t="shared" si="30"/>
        <v>0</v>
      </c>
      <c r="AX18" s="22">
        <f t="shared" si="30"/>
        <v>-22844484.099999998</v>
      </c>
      <c r="AZ18" s="22">
        <f t="shared" ref="AZ18:BE18" si="31">SUM(AZ16:AZ17)</f>
        <v>36758140.219999999</v>
      </c>
      <c r="BA18" s="22">
        <f t="shared" si="31"/>
        <v>0</v>
      </c>
      <c r="BB18" s="22">
        <f t="shared" si="31"/>
        <v>0</v>
      </c>
      <c r="BC18" s="22">
        <f t="shared" si="31"/>
        <v>36758140.219999999</v>
      </c>
      <c r="BD18" s="22">
        <f t="shared" si="31"/>
        <v>0</v>
      </c>
      <c r="BE18" s="22">
        <f t="shared" si="31"/>
        <v>36758140.219999999</v>
      </c>
      <c r="BG18" s="22">
        <f t="shared" ref="BG18:BL18" si="32">SUM(BG16:BG17)</f>
        <v>35148392.960000001</v>
      </c>
      <c r="BH18" s="22">
        <f t="shared" si="32"/>
        <v>0</v>
      </c>
      <c r="BI18" s="22">
        <f t="shared" si="32"/>
        <v>0</v>
      </c>
      <c r="BJ18" s="22">
        <f t="shared" si="32"/>
        <v>35148392.960000001</v>
      </c>
      <c r="BK18" s="22">
        <f t="shared" si="32"/>
        <v>0</v>
      </c>
      <c r="BL18" s="22">
        <f t="shared" si="32"/>
        <v>35148392.960000001</v>
      </c>
      <c r="BN18" s="22">
        <f t="shared" ref="BN18:BS18" si="33">SUM(BN16:BN17)</f>
        <v>225494785.46999997</v>
      </c>
      <c r="BO18" s="22">
        <f t="shared" si="33"/>
        <v>0</v>
      </c>
      <c r="BP18" s="22">
        <f t="shared" si="33"/>
        <v>0</v>
      </c>
      <c r="BQ18" s="22">
        <f t="shared" si="33"/>
        <v>225494785.46999997</v>
      </c>
      <c r="BR18" s="22">
        <f t="shared" si="33"/>
        <v>0</v>
      </c>
      <c r="BS18" s="22">
        <f t="shared" si="33"/>
        <v>225494785.46999997</v>
      </c>
      <c r="BU18" s="22">
        <f t="shared" ref="BU18:BZ18" si="34">SUM(BU16:BU17)</f>
        <v>680187243.97000003</v>
      </c>
      <c r="BV18" s="22">
        <f t="shared" si="34"/>
        <v>0</v>
      </c>
      <c r="BW18" s="22">
        <f t="shared" si="34"/>
        <v>0</v>
      </c>
      <c r="BX18" s="22">
        <f t="shared" si="34"/>
        <v>680187243.97000003</v>
      </c>
      <c r="BY18" s="22">
        <f t="shared" si="34"/>
        <v>0</v>
      </c>
      <c r="BZ18" s="22">
        <f t="shared" si="34"/>
        <v>680187243.97000003</v>
      </c>
      <c r="CB18" s="22">
        <f t="shared" ref="CB18:CG18" si="35">SUM(CB16:CB17)</f>
        <v>339796278.69999993</v>
      </c>
      <c r="CC18" s="22">
        <f t="shared" si="35"/>
        <v>0</v>
      </c>
      <c r="CD18" s="22">
        <f t="shared" si="35"/>
        <v>0</v>
      </c>
      <c r="CE18" s="22">
        <f t="shared" si="35"/>
        <v>339796278.69999993</v>
      </c>
      <c r="CF18" s="22">
        <f t="shared" si="35"/>
        <v>0</v>
      </c>
      <c r="CG18" s="22">
        <f t="shared" si="35"/>
        <v>339796278.69999993</v>
      </c>
    </row>
    <row r="19" spans="1:85">
      <c r="C19" s="59" t="s">
        <v>65</v>
      </c>
      <c r="D19" s="59"/>
      <c r="E19" s="59"/>
      <c r="F19" s="59"/>
      <c r="G19" s="59"/>
      <c r="H19" s="22">
        <f>H5/H18</f>
        <v>2.9769848125785505</v>
      </c>
      <c r="J19" s="59" t="s">
        <v>65</v>
      </c>
      <c r="K19" s="59"/>
      <c r="L19" s="59"/>
      <c r="M19" s="59"/>
      <c r="N19" s="59"/>
      <c r="O19" s="22">
        <f>O5/O18</f>
        <v>3.389971901273146</v>
      </c>
      <c r="Q19" s="59" t="s">
        <v>65</v>
      </c>
      <c r="R19" s="59"/>
      <c r="S19" s="59"/>
      <c r="T19" s="59"/>
      <c r="U19" s="59"/>
      <c r="V19" s="22">
        <f>V5/V18</f>
        <v>1.2890901156236243</v>
      </c>
      <c r="X19" s="59" t="s">
        <v>65</v>
      </c>
      <c r="Y19" s="59"/>
      <c r="Z19" s="59"/>
      <c r="AA19" s="59"/>
      <c r="AB19" s="59"/>
      <c r="AC19" s="22">
        <f>AC5/AC18</f>
        <v>7.6728665467494945</v>
      </c>
      <c r="AE19" s="59" t="s">
        <v>65</v>
      </c>
      <c r="AF19" s="59"/>
      <c r="AG19" s="59"/>
      <c r="AH19" s="59"/>
      <c r="AI19" s="59"/>
      <c r="AJ19" s="22">
        <f>AJ5/AJ18</f>
        <v>10.709098790168703</v>
      </c>
      <c r="AL19" s="59" t="s">
        <v>65</v>
      </c>
      <c r="AM19" s="59"/>
      <c r="AN19" s="59"/>
      <c r="AO19" s="59"/>
      <c r="AP19" s="59"/>
      <c r="AQ19" s="22">
        <f>AQ5/AQ18</f>
        <v>-57.415668771586247</v>
      </c>
      <c r="AS19" s="59" t="s">
        <v>65</v>
      </c>
      <c r="AT19" s="59"/>
      <c r="AU19" s="59"/>
      <c r="AV19" s="59"/>
      <c r="AW19" s="59"/>
      <c r="AX19" s="22">
        <f>AX5/AX18</f>
        <v>-12.413334735801717</v>
      </c>
      <c r="AZ19" s="59" t="s">
        <v>65</v>
      </c>
      <c r="BA19" s="59"/>
      <c r="BB19" s="59"/>
      <c r="BC19" s="59"/>
      <c r="BD19" s="59"/>
      <c r="BE19" s="22">
        <f>BE5/BE18</f>
        <v>6.4271570388497752</v>
      </c>
      <c r="BG19" s="59" t="s">
        <v>65</v>
      </c>
      <c r="BH19" s="59"/>
      <c r="BI19" s="59"/>
      <c r="BJ19" s="59"/>
      <c r="BK19" s="59"/>
      <c r="BL19" s="22">
        <f>BL5/BL18</f>
        <v>5.4665226745547333</v>
      </c>
      <c r="BN19" s="59" t="s">
        <v>65</v>
      </c>
      <c r="BO19" s="59"/>
      <c r="BP19" s="59"/>
      <c r="BQ19" s="59"/>
      <c r="BR19" s="59"/>
      <c r="BS19" s="22">
        <f>BS5/BS18</f>
        <v>0.72243707059768458</v>
      </c>
      <c r="BU19" s="59" t="s">
        <v>65</v>
      </c>
      <c r="BV19" s="59"/>
      <c r="BW19" s="59"/>
      <c r="BX19" s="59"/>
      <c r="BY19" s="59"/>
      <c r="BZ19" s="22">
        <f>BZ5/BZ18</f>
        <v>0.21536281569323409</v>
      </c>
      <c r="CB19" s="59" t="s">
        <v>65</v>
      </c>
      <c r="CC19" s="59"/>
      <c r="CD19" s="59"/>
      <c r="CE19" s="59"/>
      <c r="CF19" s="59"/>
      <c r="CG19" s="22">
        <f>CG5/CG18</f>
        <v>0.65974035565563727</v>
      </c>
    </row>
    <row r="20" spans="1:85">
      <c r="B20" s="3"/>
      <c r="C20" s="16"/>
      <c r="D20" s="16"/>
      <c r="E20" s="16"/>
      <c r="F20" s="16"/>
      <c r="I20" s="3"/>
    </row>
    <row r="21" spans="1:85">
      <c r="C21" s="1" t="s">
        <v>90</v>
      </c>
      <c r="J21" s="1" t="s">
        <v>90</v>
      </c>
      <c r="Q21" s="1" t="s">
        <v>90</v>
      </c>
      <c r="X21" s="1" t="s">
        <v>89</v>
      </c>
      <c r="AE21" s="1" t="s">
        <v>90</v>
      </c>
      <c r="AL21" s="1" t="s">
        <v>90</v>
      </c>
      <c r="AS21" s="1" t="s">
        <v>90</v>
      </c>
      <c r="AZ21" s="1" t="s">
        <v>110</v>
      </c>
      <c r="BG21" s="1" t="s">
        <v>110</v>
      </c>
      <c r="BN21" s="1" t="s">
        <v>110</v>
      </c>
      <c r="BU21" s="1" t="s">
        <v>110</v>
      </c>
      <c r="CB21" s="1" t="s">
        <v>111</v>
      </c>
    </row>
    <row r="23" spans="1:85">
      <c r="C23" s="1" t="s">
        <v>91</v>
      </c>
      <c r="J23" s="1" t="s">
        <v>91</v>
      </c>
      <c r="Q23" s="1" t="s">
        <v>91</v>
      </c>
      <c r="X23" s="1" t="s">
        <v>74</v>
      </c>
      <c r="Y23" s="2"/>
      <c r="Z23" s="2"/>
      <c r="AA23" s="2"/>
      <c r="AE23" s="1" t="s">
        <v>91</v>
      </c>
      <c r="AL23" s="1" t="s">
        <v>91</v>
      </c>
      <c r="AS23" s="1" t="s">
        <v>91</v>
      </c>
      <c r="AZ23" s="1" t="s">
        <v>91</v>
      </c>
      <c r="BG23" s="1" t="s">
        <v>117</v>
      </c>
    </row>
    <row r="24" spans="1:85" ht="15">
      <c r="C24" s="1" t="s">
        <v>92</v>
      </c>
      <c r="J24" s="1" t="s">
        <v>92</v>
      </c>
      <c r="Q24" s="1" t="s">
        <v>92</v>
      </c>
      <c r="S24" s="2"/>
      <c r="X24" s="1" t="s">
        <v>75</v>
      </c>
      <c r="AE24" s="1" t="s">
        <v>92</v>
      </c>
      <c r="AL24" s="1" t="s">
        <v>92</v>
      </c>
      <c r="AS24" s="1" t="s">
        <v>92</v>
      </c>
      <c r="AZ24" s="1" t="s">
        <v>92</v>
      </c>
      <c r="BG24" s="1" t="s">
        <v>118</v>
      </c>
      <c r="BN24"/>
      <c r="BU24"/>
      <c r="CB24"/>
    </row>
    <row r="25" spans="1:85">
      <c r="CB25" s="2"/>
    </row>
    <row r="26" spans="1:85" ht="15">
      <c r="R26" s="2"/>
      <c r="S26" s="2"/>
      <c r="T26" s="2"/>
      <c r="CB26"/>
    </row>
    <row r="27" spans="1:85">
      <c r="C27" s="14"/>
      <c r="D27" s="14"/>
      <c r="E27" s="14"/>
      <c r="F27" s="14"/>
      <c r="G27" s="14"/>
      <c r="H27" s="14"/>
    </row>
    <row r="28" spans="1:85" ht="15">
      <c r="E28" s="4"/>
      <c r="CB28"/>
    </row>
    <row r="29" spans="1:85">
      <c r="C29" s="4"/>
    </row>
    <row r="30" spans="1:85" ht="15">
      <c r="C30" s="14"/>
      <c r="D30" s="14"/>
      <c r="E30" s="14"/>
      <c r="F30" s="14"/>
      <c r="G30" s="14"/>
      <c r="H30" s="14"/>
      <c r="CB30"/>
    </row>
    <row r="32" spans="1:85" ht="15">
      <c r="CB32"/>
    </row>
    <row r="33" spans="3:8">
      <c r="C33" s="16"/>
      <c r="D33" s="16"/>
      <c r="E33" s="16"/>
      <c r="F33" s="16"/>
      <c r="G33" s="4"/>
      <c r="H33" s="3"/>
    </row>
  </sheetData>
  <mergeCells count="60">
    <mergeCell ref="CB1:CG1"/>
    <mergeCell ref="CB7:CG7"/>
    <mergeCell ref="CB12:CF12"/>
    <mergeCell ref="CB14:CG14"/>
    <mergeCell ref="CB19:CF19"/>
    <mergeCell ref="BN1:BS1"/>
    <mergeCell ref="BN7:BS7"/>
    <mergeCell ref="BN12:BR12"/>
    <mergeCell ref="BN14:BS14"/>
    <mergeCell ref="BN19:BR19"/>
    <mergeCell ref="AS1:AX1"/>
    <mergeCell ref="AS7:AX7"/>
    <mergeCell ref="AS12:AW12"/>
    <mergeCell ref="AS14:AX14"/>
    <mergeCell ref="AS19:AW19"/>
    <mergeCell ref="X1:AC1"/>
    <mergeCell ref="X7:AC7"/>
    <mergeCell ref="X12:AB12"/>
    <mergeCell ref="X14:AC14"/>
    <mergeCell ref="X19:AB19"/>
    <mergeCell ref="Q1:V1"/>
    <mergeCell ref="Q7:V7"/>
    <mergeCell ref="C12:G12"/>
    <mergeCell ref="J12:N12"/>
    <mergeCell ref="C19:G19"/>
    <mergeCell ref="J19:N19"/>
    <mergeCell ref="Q14:V14"/>
    <mergeCell ref="Q19:U19"/>
    <mergeCell ref="Q12:U12"/>
    <mergeCell ref="C1:H1"/>
    <mergeCell ref="C7:H7"/>
    <mergeCell ref="C14:H14"/>
    <mergeCell ref="J1:O1"/>
    <mergeCell ref="J7:O7"/>
    <mergeCell ref="J14:O14"/>
    <mergeCell ref="AE1:AJ1"/>
    <mergeCell ref="AE7:AJ7"/>
    <mergeCell ref="AE12:AI12"/>
    <mergeCell ref="AE14:AJ14"/>
    <mergeCell ref="AE19:AI19"/>
    <mergeCell ref="AL1:AQ1"/>
    <mergeCell ref="AL7:AQ7"/>
    <mergeCell ref="AL12:AP12"/>
    <mergeCell ref="AL14:AQ14"/>
    <mergeCell ref="AL19:AP19"/>
    <mergeCell ref="AZ1:BE1"/>
    <mergeCell ref="AZ7:BE7"/>
    <mergeCell ref="AZ12:BD12"/>
    <mergeCell ref="AZ14:BE14"/>
    <mergeCell ref="AZ19:BD19"/>
    <mergeCell ref="BG1:BL1"/>
    <mergeCell ref="BG7:BL7"/>
    <mergeCell ref="BG12:BK12"/>
    <mergeCell ref="BG14:BL14"/>
    <mergeCell ref="BG19:BK19"/>
    <mergeCell ref="BU1:BZ1"/>
    <mergeCell ref="BU7:BZ7"/>
    <mergeCell ref="BU12:BY12"/>
    <mergeCell ref="BU14:BZ14"/>
    <mergeCell ref="BU19:BY19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/>
  <dimension ref="A1:Y20"/>
  <sheetViews>
    <sheetView tabSelected="1" workbookViewId="0">
      <pane xSplit="1" topLeftCell="O1" activePane="topRight" state="frozen"/>
      <selection pane="topRight" activeCell="A40" sqref="A40"/>
    </sheetView>
  </sheetViews>
  <sheetFormatPr baseColWidth="10" defaultColWidth="11.42578125" defaultRowHeight="12.75"/>
  <cols>
    <col min="1" max="1" width="76.7109375" style="1" bestFit="1" customWidth="1"/>
    <col min="2" max="2" width="1.7109375" style="1" customWidth="1"/>
    <col min="3" max="3" width="27.5703125" style="1" bestFit="1" customWidth="1"/>
    <col min="4" max="4" width="1.7109375" style="1" customWidth="1"/>
    <col min="5" max="5" width="27.5703125" style="1" bestFit="1" customWidth="1"/>
    <col min="6" max="6" width="1.7109375" style="1" customWidth="1"/>
    <col min="7" max="7" width="27.5703125" style="1" bestFit="1" customWidth="1"/>
    <col min="8" max="8" width="1.7109375" style="1" customWidth="1"/>
    <col min="9" max="9" width="27.5703125" style="1" bestFit="1" customWidth="1"/>
    <col min="10" max="10" width="1.7109375" style="1" customWidth="1"/>
    <col min="11" max="11" width="27.5703125" style="1" bestFit="1" customWidth="1"/>
    <col min="12" max="12" width="1.7109375" style="1" customWidth="1"/>
    <col min="13" max="13" width="27.5703125" style="1" bestFit="1" customWidth="1"/>
    <col min="14" max="14" width="1.7109375" style="1" customWidth="1"/>
    <col min="15" max="15" width="27.85546875" style="1" bestFit="1" customWidth="1"/>
    <col min="16" max="16" width="1.7109375" style="1" customWidth="1"/>
    <col min="17" max="17" width="27.85546875" style="1" customWidth="1"/>
    <col min="18" max="18" width="1.7109375" style="1" customWidth="1"/>
    <col min="19" max="19" width="27.85546875" style="1" customWidth="1"/>
    <col min="20" max="20" width="1.7109375" style="1" customWidth="1"/>
    <col min="21" max="21" width="27.85546875" style="1" customWidth="1"/>
    <col min="22" max="22" width="1.7109375" style="1" customWidth="1"/>
    <col min="23" max="23" width="27.85546875" style="1" customWidth="1"/>
    <col min="24" max="24" width="2.5703125" style="1" customWidth="1"/>
    <col min="25" max="25" width="27.85546875" style="1" customWidth="1"/>
    <col min="26" max="16384" width="11.42578125" style="1"/>
  </cols>
  <sheetData>
    <row r="1" spans="1:25" ht="13.5" thickBot="1"/>
    <row r="2" spans="1:25">
      <c r="A2" s="26" t="s">
        <v>52</v>
      </c>
      <c r="C2" s="31"/>
      <c r="E2" s="31"/>
      <c r="G2" s="31"/>
      <c r="I2" s="31"/>
      <c r="K2" s="31"/>
      <c r="M2" s="31"/>
      <c r="O2" s="31"/>
      <c r="Q2" s="31"/>
      <c r="S2" s="31"/>
      <c r="U2" s="31"/>
      <c r="W2" s="31"/>
      <c r="Y2" s="31" t="s">
        <v>95</v>
      </c>
    </row>
    <row r="3" spans="1:25">
      <c r="A3" s="27"/>
      <c r="C3" s="27"/>
      <c r="E3" s="27"/>
      <c r="G3" s="27"/>
      <c r="I3" s="27"/>
      <c r="K3" s="27"/>
      <c r="M3" s="27"/>
      <c r="O3" s="27"/>
      <c r="Q3" s="27"/>
      <c r="S3" s="27"/>
      <c r="U3" s="27"/>
      <c r="W3" s="27"/>
      <c r="Y3" s="27"/>
    </row>
    <row r="4" spans="1:25">
      <c r="A4" s="28" t="s">
        <v>34</v>
      </c>
      <c r="C4" s="32" t="s">
        <v>38</v>
      </c>
      <c r="D4" s="13"/>
      <c r="E4" s="32" t="s">
        <v>66</v>
      </c>
      <c r="G4" s="32" t="s">
        <v>76</v>
      </c>
      <c r="I4" s="32" t="s">
        <v>77</v>
      </c>
      <c r="K4" s="32" t="s">
        <v>83</v>
      </c>
      <c r="M4" s="32" t="s">
        <v>85</v>
      </c>
      <c r="O4" s="32" t="s">
        <v>103</v>
      </c>
      <c r="Q4" s="32" t="s">
        <v>112</v>
      </c>
      <c r="S4" s="32" t="s">
        <v>115</v>
      </c>
      <c r="U4" s="32" t="s">
        <v>122</v>
      </c>
      <c r="W4" s="32" t="s">
        <v>125</v>
      </c>
      <c r="Y4" s="32" t="s">
        <v>134</v>
      </c>
    </row>
    <row r="5" spans="1:25">
      <c r="A5" s="36" t="s">
        <v>49</v>
      </c>
      <c r="C5" s="37">
        <v>126769458.31</v>
      </c>
      <c r="E5" s="37">
        <v>138582539.47999999</v>
      </c>
      <c r="G5" s="37">
        <v>127339174.7</v>
      </c>
      <c r="I5" s="37">
        <v>133955635.32999998</v>
      </c>
      <c r="K5" s="37">
        <v>146675318.37</v>
      </c>
      <c r="M5" s="37">
        <f>Hoja2!AQ5</f>
        <v>140938258.21000001</v>
      </c>
      <c r="O5" s="37">
        <f>Hoja2!AX5</f>
        <v>283576228</v>
      </c>
      <c r="Q5" s="37">
        <f>Hoja2!BE5</f>
        <v>236250339.65000001</v>
      </c>
      <c r="S5" s="37">
        <f>Hoja2!BL5</f>
        <v>192139487.08999997</v>
      </c>
      <c r="U5" s="37">
        <f>Hoja2!BS5</f>
        <v>162905792.25000012</v>
      </c>
      <c r="W5" s="37">
        <f>Hoja2!BZ5</f>
        <v>146487040.05999997</v>
      </c>
      <c r="Y5" s="37">
        <f>Hoja2!CG5</f>
        <v>224177317.75999999</v>
      </c>
    </row>
    <row r="6" spans="1:25">
      <c r="A6" s="27" t="s">
        <v>80</v>
      </c>
      <c r="C6" s="33"/>
      <c r="E6" s="33"/>
      <c r="G6" s="33"/>
      <c r="I6" s="33"/>
      <c r="K6" s="33"/>
      <c r="M6" s="33"/>
      <c r="O6" s="33"/>
      <c r="Q6" s="33"/>
      <c r="S6" s="33"/>
      <c r="U6" s="33"/>
      <c r="W6" s="33"/>
      <c r="Y6" s="33"/>
    </row>
    <row r="7" spans="1:25">
      <c r="A7" s="27"/>
      <c r="C7" s="33"/>
      <c r="E7" s="33"/>
      <c r="G7" s="33"/>
      <c r="I7" s="33"/>
      <c r="K7" s="33"/>
      <c r="M7" s="33"/>
      <c r="O7" s="33"/>
      <c r="Q7" s="33"/>
      <c r="S7" s="33"/>
      <c r="U7" s="33"/>
      <c r="W7" s="33"/>
      <c r="Y7" s="33"/>
    </row>
    <row r="8" spans="1:25">
      <c r="A8" s="28" t="s">
        <v>40</v>
      </c>
      <c r="C8" s="34" t="s">
        <v>43</v>
      </c>
      <c r="D8" s="14"/>
      <c r="E8" s="34" t="s">
        <v>67</v>
      </c>
      <c r="G8" s="34" t="s">
        <v>78</v>
      </c>
      <c r="I8" s="34" t="s">
        <v>79</v>
      </c>
      <c r="K8" s="34" t="s">
        <v>84</v>
      </c>
      <c r="M8" s="34" t="s">
        <v>86</v>
      </c>
      <c r="O8" s="34" t="s">
        <v>104</v>
      </c>
      <c r="Q8" s="34" t="s">
        <v>113</v>
      </c>
      <c r="S8" s="34" t="s">
        <v>116</v>
      </c>
      <c r="U8" s="34" t="s">
        <v>123</v>
      </c>
      <c r="W8" s="34" t="s">
        <v>126</v>
      </c>
      <c r="Y8" s="34" t="s">
        <v>126</v>
      </c>
    </row>
    <row r="9" spans="1:25">
      <c r="A9" s="36" t="s">
        <v>50</v>
      </c>
      <c r="C9" s="37">
        <v>52948723.799999997</v>
      </c>
      <c r="D9" s="15"/>
      <c r="E9" s="37">
        <v>50170447.690000005</v>
      </c>
      <c r="G9" s="37">
        <v>103227426.81999999</v>
      </c>
      <c r="I9" s="37">
        <v>16710146.360000001</v>
      </c>
      <c r="K9" s="37">
        <v>13696326.949999999</v>
      </c>
      <c r="M9" s="37">
        <f>Hoja2!AQ9</f>
        <v>-2454700.2799999998</v>
      </c>
      <c r="O9" s="37">
        <f>Hoja2!AX9</f>
        <v>712697.14999999944</v>
      </c>
      <c r="Q9" s="37">
        <f>Hoja2!BE9</f>
        <v>57951520.380000003</v>
      </c>
      <c r="S9" s="37">
        <f>Hoja2!BL9</f>
        <v>52800460.130000003</v>
      </c>
      <c r="U9" s="37">
        <f>Hoja2!BS9</f>
        <v>225734785.46999997</v>
      </c>
      <c r="W9" s="37">
        <f>Hoja2!BZ9</f>
        <v>680187243.97000003</v>
      </c>
      <c r="Y9" s="37">
        <f>Hoja2!CG9</f>
        <v>370262644.07999992</v>
      </c>
    </row>
    <row r="10" spans="1:25">
      <c r="A10" s="27" t="s">
        <v>80</v>
      </c>
      <c r="C10" s="27"/>
      <c r="E10" s="27"/>
      <c r="G10" s="27"/>
      <c r="I10" s="27"/>
      <c r="K10" s="27"/>
      <c r="M10" s="27"/>
      <c r="O10" s="27"/>
      <c r="Q10" s="27"/>
      <c r="S10" s="27"/>
      <c r="U10" s="27"/>
      <c r="W10" s="27"/>
      <c r="Y10" s="27"/>
    </row>
    <row r="11" spans="1:25">
      <c r="A11" s="27"/>
      <c r="C11" s="27"/>
      <c r="E11" s="27"/>
      <c r="G11" s="27"/>
      <c r="I11" s="27"/>
      <c r="K11" s="27"/>
      <c r="M11" s="27"/>
      <c r="O11" s="27"/>
      <c r="Q11" s="27"/>
      <c r="S11" s="27"/>
      <c r="U11" s="27"/>
      <c r="W11" s="27"/>
      <c r="Y11" s="27"/>
    </row>
    <row r="12" spans="1:25">
      <c r="A12" s="29" t="s">
        <v>51</v>
      </c>
      <c r="C12" s="35">
        <f>C9/C5</f>
        <v>0.4176772899866783</v>
      </c>
      <c r="E12" s="35">
        <f>E9/E5</f>
        <v>0.36202574926288261</v>
      </c>
      <c r="G12" s="35">
        <f>G9/G5</f>
        <v>0.81064940983946865</v>
      </c>
      <c r="I12" s="35">
        <f>I9/I5</f>
        <v>0.12474388493499748</v>
      </c>
      <c r="K12" s="35">
        <f>K9/K5</f>
        <v>9.3378539090332432E-2</v>
      </c>
      <c r="M12" s="35">
        <f>M9/M5</f>
        <v>-1.7416848421260192E-2</v>
      </c>
      <c r="O12" s="35">
        <f>O9/O5</f>
        <v>2.5132471611830575E-3</v>
      </c>
      <c r="Q12" s="35">
        <f>Q9/Q5</f>
        <v>0.24529708810515991</v>
      </c>
      <c r="S12" s="35">
        <f>S9/S5</f>
        <v>0.27480275361236789</v>
      </c>
      <c r="U12" s="35">
        <f>U9/U5</f>
        <v>1.3856768525675294</v>
      </c>
      <c r="W12" s="35">
        <f>W9/W5</f>
        <v>4.6433271072403439</v>
      </c>
      <c r="Y12" s="35">
        <f>Y9/Y5</f>
        <v>1.6516507904532791</v>
      </c>
    </row>
    <row r="13" spans="1:25">
      <c r="A13" s="27"/>
      <c r="C13" s="27"/>
      <c r="E13" s="27"/>
      <c r="G13" s="27"/>
      <c r="I13" s="27"/>
      <c r="K13" s="27"/>
      <c r="M13" s="27"/>
      <c r="O13" s="27"/>
      <c r="Q13" s="27"/>
      <c r="S13" s="27"/>
      <c r="U13" s="27"/>
      <c r="W13" s="27"/>
      <c r="Y13" s="27"/>
    </row>
    <row r="14" spans="1:25" ht="13.5" thickBot="1">
      <c r="A14" s="30"/>
      <c r="C14" s="30"/>
      <c r="D14" s="4"/>
      <c r="E14" s="30"/>
      <c r="G14" s="30"/>
      <c r="I14" s="30"/>
      <c r="K14" s="30"/>
      <c r="M14" s="30"/>
      <c r="O14" s="30"/>
      <c r="Q14" s="30"/>
      <c r="S14" s="30"/>
      <c r="U14" s="30"/>
      <c r="W14" s="30"/>
      <c r="Y14" s="30"/>
    </row>
    <row r="17" spans="3:25">
      <c r="C17" s="1" t="s">
        <v>97</v>
      </c>
      <c r="E17" s="1" t="s">
        <v>97</v>
      </c>
      <c r="G17" s="1" t="s">
        <v>97</v>
      </c>
      <c r="I17" s="1" t="s">
        <v>97</v>
      </c>
      <c r="K17" s="1" t="s">
        <v>97</v>
      </c>
      <c r="M17" s="1" t="s">
        <v>97</v>
      </c>
      <c r="O17" s="1" t="s">
        <v>97</v>
      </c>
      <c r="Q17" s="1" t="s">
        <v>97</v>
      </c>
      <c r="S17" s="1" t="s">
        <v>97</v>
      </c>
      <c r="U17" s="1" t="s">
        <v>97</v>
      </c>
      <c r="W17" s="1" t="s">
        <v>97</v>
      </c>
      <c r="Y17" s="1" t="s">
        <v>140</v>
      </c>
    </row>
    <row r="18" spans="3:25">
      <c r="C18" s="1" t="s">
        <v>96</v>
      </c>
      <c r="E18" s="1" t="s">
        <v>96</v>
      </c>
      <c r="G18" s="1" t="s">
        <v>96</v>
      </c>
      <c r="I18" s="1" t="s">
        <v>96</v>
      </c>
      <c r="K18" s="1" t="s">
        <v>96</v>
      </c>
      <c r="M18" s="1" t="s">
        <v>96</v>
      </c>
      <c r="O18" s="1" t="s">
        <v>114</v>
      </c>
      <c r="Q18" s="1" t="s">
        <v>114</v>
      </c>
      <c r="S18" s="1" t="s">
        <v>114</v>
      </c>
      <c r="U18" s="1" t="s">
        <v>114</v>
      </c>
      <c r="W18" s="1" t="s">
        <v>114</v>
      </c>
    </row>
    <row r="20" spans="3:25">
      <c r="Y20" s="1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cuadro publicar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u03560</cp:lastModifiedBy>
  <cp:lastPrinted>2022-04-05T11:56:10Z</cp:lastPrinted>
  <dcterms:created xsi:type="dcterms:W3CDTF">2014-06-18T12:39:33Z</dcterms:created>
  <dcterms:modified xsi:type="dcterms:W3CDTF">2024-05-28T09:50:27Z</dcterms:modified>
</cp:coreProperties>
</file>